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9" i="1" l="1"/>
  <c r="D137" i="1"/>
  <c r="D134" i="1"/>
  <c r="C133" i="1"/>
  <c r="D133" i="1" s="1"/>
  <c r="D129" i="1"/>
  <c r="D116" i="1"/>
  <c r="D113" i="1"/>
  <c r="C112" i="1"/>
  <c r="D112" i="1" s="1"/>
  <c r="D111" i="1"/>
  <c r="C111" i="1"/>
  <c r="D108" i="1"/>
  <c r="D103" i="1"/>
  <c r="D94" i="1"/>
  <c r="D92" i="1"/>
  <c r="C92" i="1"/>
  <c r="D91" i="1"/>
  <c r="D90" i="1"/>
  <c r="D89" i="1"/>
  <c r="D88" i="1"/>
  <c r="C87" i="1"/>
  <c r="D87" i="1" s="1"/>
  <c r="D84" i="1"/>
  <c r="D83" i="1"/>
  <c r="D81" i="1"/>
  <c r="C81" i="1"/>
  <c r="C78" i="1"/>
  <c r="D78" i="1" s="1"/>
  <c r="D76" i="1"/>
  <c r="C76" i="1"/>
  <c r="C74" i="1"/>
  <c r="D74" i="1" s="1"/>
  <c r="D62" i="1"/>
  <c r="C57" i="1"/>
  <c r="D57" i="1" s="1"/>
  <c r="D33" i="1"/>
  <c r="C33" i="1"/>
  <c r="C31" i="1" s="1"/>
  <c r="D31" i="1" s="1"/>
  <c r="D30" i="1"/>
  <c r="C30" i="1"/>
  <c r="C29" i="1"/>
  <c r="D29" i="1" s="1"/>
  <c r="D28" i="1"/>
  <c r="C28" i="1"/>
  <c r="C27" i="1"/>
  <c r="D27" i="1" s="1"/>
  <c r="C22" i="1"/>
  <c r="D22" i="1" s="1"/>
  <c r="D21" i="1"/>
  <c r="C21" i="1"/>
  <c r="C19" i="1"/>
  <c r="D19" i="1" s="1"/>
  <c r="D18" i="1"/>
  <c r="C18" i="1"/>
  <c r="C16" i="1" s="1"/>
  <c r="C23" i="1" l="1"/>
  <c r="D23" i="1" s="1"/>
  <c r="D16" i="1"/>
  <c r="C85" i="1"/>
  <c r="C142" i="1"/>
  <c r="C26" i="1"/>
  <c r="C99" i="1" l="1"/>
  <c r="D85" i="1"/>
  <c r="C25" i="1"/>
  <c r="D25" i="1" s="1"/>
  <c r="D26" i="1"/>
  <c r="C98" i="1" l="1"/>
  <c r="D99" i="1"/>
  <c r="C101" i="1" l="1"/>
  <c r="D98" i="1"/>
  <c r="C109" i="1" l="1"/>
  <c r="D101" i="1"/>
  <c r="C122" i="1" l="1"/>
  <c r="D109" i="1"/>
  <c r="C121" i="1" l="1"/>
  <c r="D122" i="1"/>
  <c r="C123" i="1" l="1"/>
  <c r="D123" i="1" s="1"/>
  <c r="C130" i="1"/>
  <c r="D121" i="1"/>
  <c r="D130" i="1" l="1"/>
  <c r="C132" i="1"/>
  <c r="D132" i="1" s="1"/>
  <c r="D142" i="1" s="1"/>
</calcChain>
</file>

<file path=xl/sharedStrings.xml><?xml version="1.0" encoding="utf-8"?>
<sst xmlns="http://schemas.openxmlformats.org/spreadsheetml/2006/main" count="240" uniqueCount="159">
  <si>
    <t>СОГЛАСОВАНО</t>
  </si>
  <si>
    <t>УТВЕРЖДАЮ</t>
  </si>
  <si>
    <t>Заместитель генерального директора по реализации и развитию услуг ПАО "Кубаньэнерго"</t>
  </si>
  <si>
    <t>Исполнительный директор ООО "КВЭП"</t>
  </si>
  <si>
    <t>____________________  В.Ю. Костецкий</t>
  </si>
  <si>
    <t>_________________Т.А. Терехова</t>
  </si>
  <si>
    <t>"______"_______________2016 г.</t>
  </si>
  <si>
    <t>"______" ___________ 2017 г.</t>
  </si>
  <si>
    <t>Таблица П.1.30</t>
  </si>
  <si>
    <t>Приложение №4</t>
  </si>
  <si>
    <t>Отпуск (передача) электроэнергии ТСО ООО "КВЭП" на 2021 г.</t>
  </si>
  <si>
    <t>№</t>
  </si>
  <si>
    <t>Наименование показателя</t>
  </si>
  <si>
    <t>Отпуск ЭЭ, млн.кВт.ч.</t>
  </si>
  <si>
    <t>Заявленная мощность, МВт</t>
  </si>
  <si>
    <t>Присоединенная мощность, МВА</t>
  </si>
  <si>
    <t>Максимальная мощность, МВт</t>
  </si>
  <si>
    <t>Поступление электроэнергии в сеть - всего</t>
  </si>
  <si>
    <t>в т.ч. из</t>
  </si>
  <si>
    <t>1.1</t>
  </si>
  <si>
    <t>несетевых организаций (АО "РАМО-М" филиал "Краснодарское военно-энергетическое предприятие")</t>
  </si>
  <si>
    <t>1.2</t>
  </si>
  <si>
    <t>сетевых организаций</t>
  </si>
  <si>
    <t>1.2.1</t>
  </si>
  <si>
    <t>ПАО "Кубаньэнерго"</t>
  </si>
  <si>
    <t>2</t>
  </si>
  <si>
    <t>Потери электроэнергии - всего</t>
  </si>
  <si>
    <t>3</t>
  </si>
  <si>
    <t>Отпуск (передача) электроэнергии сетевыми предприятиями - всего</t>
  </si>
  <si>
    <t>в т.ч</t>
  </si>
  <si>
    <t>3.1</t>
  </si>
  <si>
    <t>не сетевым организациям в т.ч.</t>
  </si>
  <si>
    <t>3.1.1</t>
  </si>
  <si>
    <t>ПАО "ТНС энерго Кубань"</t>
  </si>
  <si>
    <t>3.1.2</t>
  </si>
  <si>
    <t>Филиал ОАО "НЭСК" "Краснодарэнергосбыт"</t>
  </si>
  <si>
    <t>3.1.3.</t>
  </si>
  <si>
    <t>ОАО "Мосэнергосбыт"</t>
  </si>
  <si>
    <t>ЗАО «МАРЭМ+»</t>
  </si>
  <si>
    <t>3.1.4.</t>
  </si>
  <si>
    <t>ООО "МагнитЭнерго"</t>
  </si>
  <si>
    <t>3.2</t>
  </si>
  <si>
    <t>сетевым организациям</t>
  </si>
  <si>
    <t>3.2.1</t>
  </si>
  <si>
    <t>ОАО «НЭСК-электросети»</t>
  </si>
  <si>
    <t>3.2.1.1</t>
  </si>
  <si>
    <t>также в сальдированном выражении (п 3.2.1-п. 1.2.1)</t>
  </si>
  <si>
    <t>3.2.2</t>
  </si>
  <si>
    <t>сетевой организации 2</t>
  </si>
  <si>
    <t>3.2.2.1</t>
  </si>
  <si>
    <t>также в сальдированном выражении (п 3.2.2-п. 1.2.2)</t>
  </si>
  <si>
    <t>Поступление электроэнергии в ЕНЭС</t>
  </si>
  <si>
    <t>4.1</t>
  </si>
  <si>
    <t>не сетевых организаций</t>
  </si>
  <si>
    <t>4.2</t>
  </si>
  <si>
    <t>4.2.1</t>
  </si>
  <si>
    <t>сетевой организации 1</t>
  </si>
  <si>
    <t>4.2.2</t>
  </si>
  <si>
    <t>5</t>
  </si>
  <si>
    <t>Потери электроэнергии</t>
  </si>
  <si>
    <t>6</t>
  </si>
  <si>
    <t>Отпуск (передача) электроэнергии</t>
  </si>
  <si>
    <t>6.1</t>
  </si>
  <si>
    <t>не сетевым организациям</t>
  </si>
  <si>
    <t>6.2</t>
  </si>
  <si>
    <t>6.2.1</t>
  </si>
  <si>
    <t>6.2.1.1</t>
  </si>
  <si>
    <t>также в сальдированном выражении (п 6.2.1-п. 4.2.1)</t>
  </si>
  <si>
    <t>Трансформировано из сети ЕНЭС в:</t>
  </si>
  <si>
    <t>ВН</t>
  </si>
  <si>
    <t>СН 1</t>
  </si>
  <si>
    <t>СН 2</t>
  </si>
  <si>
    <t>НН</t>
  </si>
  <si>
    <t>Поступление электроэнергии в сеть ВН 110 кВ</t>
  </si>
  <si>
    <t>12.1</t>
  </si>
  <si>
    <t>12.2</t>
  </si>
  <si>
    <t>12.2.1</t>
  </si>
  <si>
    <t>12.2.2</t>
  </si>
  <si>
    <t>13</t>
  </si>
  <si>
    <t xml:space="preserve">Потери электроэнергии </t>
  </si>
  <si>
    <t>14</t>
  </si>
  <si>
    <t>14.1</t>
  </si>
  <si>
    <t>14.2</t>
  </si>
  <si>
    <t>14.2.1</t>
  </si>
  <si>
    <t>14.2.1.1</t>
  </si>
  <si>
    <t>также в сальдированном выражении (п 14.2.1-п. 12.2.1)</t>
  </si>
  <si>
    <t>14.2.2</t>
  </si>
  <si>
    <t>14.2.2.1</t>
  </si>
  <si>
    <t>также в сальдированном выражении (п 14.2.2-п. 12.2.2)</t>
  </si>
  <si>
    <t>15</t>
  </si>
  <si>
    <t>Трансформировано из сети 110 кВ в:</t>
  </si>
  <si>
    <t>16</t>
  </si>
  <si>
    <t>17</t>
  </si>
  <si>
    <t>18</t>
  </si>
  <si>
    <t>19</t>
  </si>
  <si>
    <t>Поступление электроэнергии в сеть СН 1</t>
  </si>
  <si>
    <t>19.1</t>
  </si>
  <si>
    <t>19.2</t>
  </si>
  <si>
    <t>19.2.1</t>
  </si>
  <si>
    <t>20</t>
  </si>
  <si>
    <t>21</t>
  </si>
  <si>
    <t>21.1</t>
  </si>
  <si>
    <t>несетевым организациям в т.ч.</t>
  </si>
  <si>
    <t>21.1.1</t>
  </si>
  <si>
    <t>21.1.2</t>
  </si>
  <si>
    <t>21.1.3</t>
  </si>
  <si>
    <t>21.1.4</t>
  </si>
  <si>
    <t>21.2</t>
  </si>
  <si>
    <t>21.2.1</t>
  </si>
  <si>
    <t>21.2.1.1</t>
  </si>
  <si>
    <t>также в сальдированном выражении (п 21.2.1-п. 19.2.1)</t>
  </si>
  <si>
    <t>21.2.2</t>
  </si>
  <si>
    <t>21.2.2.1</t>
  </si>
  <si>
    <t>также в сальдированном выражении (п 21.2.2-п. 19.2.2)</t>
  </si>
  <si>
    <t>22</t>
  </si>
  <si>
    <t>Трансформировано из 35 кВ в:</t>
  </si>
  <si>
    <t>23</t>
  </si>
  <si>
    <t>24</t>
  </si>
  <si>
    <t>25</t>
  </si>
  <si>
    <t>Поступление электроэнергии в сеть СН 2</t>
  </si>
  <si>
    <t>25.1</t>
  </si>
  <si>
    <t>25.2</t>
  </si>
  <si>
    <t>25.2.1</t>
  </si>
  <si>
    <t>25.2.2</t>
  </si>
  <si>
    <t>26</t>
  </si>
  <si>
    <t>27</t>
  </si>
  <si>
    <t>27.1</t>
  </si>
  <si>
    <t>27.1.1.</t>
  </si>
  <si>
    <t>27.1.2.</t>
  </si>
  <si>
    <t>27.1.3.</t>
  </si>
  <si>
    <t>27.1.4.</t>
  </si>
  <si>
    <t>27.1.5.</t>
  </si>
  <si>
    <t>27.2</t>
  </si>
  <si>
    <t>27.2.1</t>
  </si>
  <si>
    <t>27.2.1.1</t>
  </si>
  <si>
    <t>также в сальдированном выражении (п 27.2.1-п. 25.2.1)</t>
  </si>
  <si>
    <t>28</t>
  </si>
  <si>
    <t>Трансформировано из 10-6 кВ в:</t>
  </si>
  <si>
    <t>29</t>
  </si>
  <si>
    <t>30</t>
  </si>
  <si>
    <t>Поступление электроэнергии в сеть НН</t>
  </si>
  <si>
    <t>30.1</t>
  </si>
  <si>
    <t>30.2</t>
  </si>
  <si>
    <t>30.2.1</t>
  </si>
  <si>
    <t>32</t>
  </si>
  <si>
    <t>32.1</t>
  </si>
  <si>
    <t>32.1.1.</t>
  </si>
  <si>
    <t>32.1.2.</t>
  </si>
  <si>
    <t>32.1.3.</t>
  </si>
  <si>
    <t>32.1.4.</t>
  </si>
  <si>
    <t>32.1.5.</t>
  </si>
  <si>
    <t>32.2</t>
  </si>
  <si>
    <t>32.2.1</t>
  </si>
  <si>
    <t>32.2.1.1</t>
  </si>
  <si>
    <t>также в сальдированном выражении (п 32.2.1-п. 30.2.1)</t>
  </si>
  <si>
    <t>Генеральный директор</t>
  </si>
  <si>
    <t>В.В. Любич</t>
  </si>
  <si>
    <t>Т.А. Терехова</t>
  </si>
  <si>
    <t>Ф.В. Симко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</si>
</sst>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0.0000"/>
    <numFmt numFmtId="167" formatCode="0.000000"/>
    <numFmt numFmtId="168" formatCode="0.0000000"/>
    <numFmt numFmtId="169" formatCode="#,##0.0"/>
  </numFmts>
  <fonts count="14" x14ac:knownFonts="1">
    <font>
      <sz val="11"/>
      <color theme="1"/>
      <name val="Calibri"/>
      <family val="2"/>
      <scheme val="minor"/>
    </font>
    <font>
      <sz val="10"/>
      <color indexed="10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0"/>
      <color theme="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4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left" vertical="distributed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/>
    <xf numFmtId="0" fontId="0" fillId="0" borderId="1" xfId="0" applyFont="1" applyFill="1" applyBorder="1"/>
    <xf numFmtId="165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/>
    <xf numFmtId="4" fontId="0" fillId="0" borderId="1" xfId="0" applyNumberFormat="1" applyFont="1" applyFill="1" applyBorder="1"/>
    <xf numFmtId="166" fontId="0" fillId="0" borderId="0" xfId="0" applyNumberFormat="1" applyFill="1"/>
    <xf numFmtId="164" fontId="0" fillId="0" borderId="1" xfId="0" applyNumberFormat="1" applyFont="1" applyFill="1" applyBorder="1"/>
    <xf numFmtId="0" fontId="4" fillId="0" borderId="0" xfId="0" applyFont="1" applyFill="1"/>
    <xf numFmtId="49" fontId="0" fillId="0" borderId="1" xfId="0" applyNumberFormat="1" applyFont="1" applyFill="1" applyBorder="1"/>
    <xf numFmtId="0" fontId="5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2" xfId="0" applyFont="1" applyFill="1" applyBorder="1"/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16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0" xfId="0" applyNumberFormat="1" applyFill="1"/>
    <xf numFmtId="0" fontId="0" fillId="0" borderId="3" xfId="0" applyFont="1" applyFill="1" applyBorder="1"/>
    <xf numFmtId="167" fontId="0" fillId="0" borderId="0" xfId="0" applyNumberFormat="1" applyFill="1"/>
    <xf numFmtId="168" fontId="0" fillId="0" borderId="0" xfId="0" applyNumberFormat="1" applyFill="1"/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/>
    <xf numFmtId="164" fontId="8" fillId="0" borderId="0" xfId="0" applyNumberFormat="1" applyFont="1" applyFill="1"/>
    <xf numFmtId="165" fontId="8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9" fontId="10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2" fillId="0" borderId="0" xfId="0" applyFont="1" applyFill="1"/>
    <xf numFmtId="0" fontId="0" fillId="0" borderId="0" xfId="0" applyFont="1" applyFill="1"/>
    <xf numFmtId="164" fontId="0" fillId="0" borderId="0" xfId="0" applyNumberFormat="1" applyFont="1" applyFill="1"/>
    <xf numFmtId="164" fontId="13" fillId="0" borderId="0" xfId="0" applyNumberFormat="1" applyFont="1" applyFill="1"/>
  </cellXfs>
  <cellStyles count="2">
    <cellStyle name="Обычный" xfId="0" builtinId="0"/>
    <cellStyle name="Обычный_Котёл Сет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9"/>
  <sheetViews>
    <sheetView tabSelected="1" topLeftCell="A9" workbookViewId="0">
      <selection activeCell="H147" sqref="H147"/>
    </sheetView>
  </sheetViews>
  <sheetFormatPr defaultRowHeight="15" x14ac:dyDescent="0.25"/>
  <cols>
    <col min="1" max="1" width="7.85546875" style="1" customWidth="1"/>
    <col min="2" max="2" width="41" style="1" customWidth="1"/>
    <col min="3" max="3" width="12.42578125" style="2" customWidth="1"/>
    <col min="4" max="4" width="13" style="2" customWidth="1"/>
    <col min="5" max="5" width="13.7109375" style="1" customWidth="1"/>
    <col min="6" max="6" width="14.5703125" style="1" customWidth="1"/>
    <col min="7" max="7" width="11.140625" style="1" customWidth="1"/>
    <col min="8" max="8" width="10.7109375" style="1" customWidth="1"/>
    <col min="9" max="9" width="31.7109375" style="1" customWidth="1"/>
    <col min="10" max="10" width="9.140625" style="1"/>
    <col min="11" max="11" width="9.5703125" style="1" bestFit="1" customWidth="1"/>
    <col min="12" max="256" width="9.140625" style="1"/>
    <col min="257" max="257" width="7.85546875" style="1" customWidth="1"/>
    <col min="258" max="258" width="41" style="1" customWidth="1"/>
    <col min="259" max="259" width="12.42578125" style="1" customWidth="1"/>
    <col min="260" max="260" width="13" style="1" customWidth="1"/>
    <col min="261" max="261" width="13.7109375" style="1" customWidth="1"/>
    <col min="262" max="262" width="14.5703125" style="1" customWidth="1"/>
    <col min="263" max="263" width="11.140625" style="1" customWidth="1"/>
    <col min="264" max="264" width="10.7109375" style="1" customWidth="1"/>
    <col min="265" max="265" width="31.7109375" style="1" customWidth="1"/>
    <col min="266" max="266" width="9.140625" style="1"/>
    <col min="267" max="267" width="9.5703125" style="1" bestFit="1" customWidth="1"/>
    <col min="268" max="512" width="9.140625" style="1"/>
    <col min="513" max="513" width="7.85546875" style="1" customWidth="1"/>
    <col min="514" max="514" width="41" style="1" customWidth="1"/>
    <col min="515" max="515" width="12.42578125" style="1" customWidth="1"/>
    <col min="516" max="516" width="13" style="1" customWidth="1"/>
    <col min="517" max="517" width="13.7109375" style="1" customWidth="1"/>
    <col min="518" max="518" width="14.5703125" style="1" customWidth="1"/>
    <col min="519" max="519" width="11.140625" style="1" customWidth="1"/>
    <col min="520" max="520" width="10.7109375" style="1" customWidth="1"/>
    <col min="521" max="521" width="31.7109375" style="1" customWidth="1"/>
    <col min="522" max="522" width="9.140625" style="1"/>
    <col min="523" max="523" width="9.5703125" style="1" bestFit="1" customWidth="1"/>
    <col min="524" max="768" width="9.140625" style="1"/>
    <col min="769" max="769" width="7.85546875" style="1" customWidth="1"/>
    <col min="770" max="770" width="41" style="1" customWidth="1"/>
    <col min="771" max="771" width="12.42578125" style="1" customWidth="1"/>
    <col min="772" max="772" width="13" style="1" customWidth="1"/>
    <col min="773" max="773" width="13.7109375" style="1" customWidth="1"/>
    <col min="774" max="774" width="14.5703125" style="1" customWidth="1"/>
    <col min="775" max="775" width="11.140625" style="1" customWidth="1"/>
    <col min="776" max="776" width="10.7109375" style="1" customWidth="1"/>
    <col min="777" max="777" width="31.7109375" style="1" customWidth="1"/>
    <col min="778" max="778" width="9.140625" style="1"/>
    <col min="779" max="779" width="9.5703125" style="1" bestFit="1" customWidth="1"/>
    <col min="780" max="1024" width="9.140625" style="1"/>
    <col min="1025" max="1025" width="7.85546875" style="1" customWidth="1"/>
    <col min="1026" max="1026" width="41" style="1" customWidth="1"/>
    <col min="1027" max="1027" width="12.42578125" style="1" customWidth="1"/>
    <col min="1028" max="1028" width="13" style="1" customWidth="1"/>
    <col min="1029" max="1029" width="13.7109375" style="1" customWidth="1"/>
    <col min="1030" max="1030" width="14.5703125" style="1" customWidth="1"/>
    <col min="1031" max="1031" width="11.140625" style="1" customWidth="1"/>
    <col min="1032" max="1032" width="10.7109375" style="1" customWidth="1"/>
    <col min="1033" max="1033" width="31.7109375" style="1" customWidth="1"/>
    <col min="1034" max="1034" width="9.140625" style="1"/>
    <col min="1035" max="1035" width="9.5703125" style="1" bestFit="1" customWidth="1"/>
    <col min="1036" max="1280" width="9.140625" style="1"/>
    <col min="1281" max="1281" width="7.85546875" style="1" customWidth="1"/>
    <col min="1282" max="1282" width="41" style="1" customWidth="1"/>
    <col min="1283" max="1283" width="12.42578125" style="1" customWidth="1"/>
    <col min="1284" max="1284" width="13" style="1" customWidth="1"/>
    <col min="1285" max="1285" width="13.7109375" style="1" customWidth="1"/>
    <col min="1286" max="1286" width="14.5703125" style="1" customWidth="1"/>
    <col min="1287" max="1287" width="11.140625" style="1" customWidth="1"/>
    <col min="1288" max="1288" width="10.7109375" style="1" customWidth="1"/>
    <col min="1289" max="1289" width="31.7109375" style="1" customWidth="1"/>
    <col min="1290" max="1290" width="9.140625" style="1"/>
    <col min="1291" max="1291" width="9.5703125" style="1" bestFit="1" customWidth="1"/>
    <col min="1292" max="1536" width="9.140625" style="1"/>
    <col min="1537" max="1537" width="7.85546875" style="1" customWidth="1"/>
    <col min="1538" max="1538" width="41" style="1" customWidth="1"/>
    <col min="1539" max="1539" width="12.42578125" style="1" customWidth="1"/>
    <col min="1540" max="1540" width="13" style="1" customWidth="1"/>
    <col min="1541" max="1541" width="13.7109375" style="1" customWidth="1"/>
    <col min="1542" max="1542" width="14.5703125" style="1" customWidth="1"/>
    <col min="1543" max="1543" width="11.140625" style="1" customWidth="1"/>
    <col min="1544" max="1544" width="10.7109375" style="1" customWidth="1"/>
    <col min="1545" max="1545" width="31.7109375" style="1" customWidth="1"/>
    <col min="1546" max="1546" width="9.140625" style="1"/>
    <col min="1547" max="1547" width="9.5703125" style="1" bestFit="1" customWidth="1"/>
    <col min="1548" max="1792" width="9.140625" style="1"/>
    <col min="1793" max="1793" width="7.85546875" style="1" customWidth="1"/>
    <col min="1794" max="1794" width="41" style="1" customWidth="1"/>
    <col min="1795" max="1795" width="12.42578125" style="1" customWidth="1"/>
    <col min="1796" max="1796" width="13" style="1" customWidth="1"/>
    <col min="1797" max="1797" width="13.7109375" style="1" customWidth="1"/>
    <col min="1798" max="1798" width="14.5703125" style="1" customWidth="1"/>
    <col min="1799" max="1799" width="11.140625" style="1" customWidth="1"/>
    <col min="1800" max="1800" width="10.7109375" style="1" customWidth="1"/>
    <col min="1801" max="1801" width="31.7109375" style="1" customWidth="1"/>
    <col min="1802" max="1802" width="9.140625" style="1"/>
    <col min="1803" max="1803" width="9.5703125" style="1" bestFit="1" customWidth="1"/>
    <col min="1804" max="2048" width="9.140625" style="1"/>
    <col min="2049" max="2049" width="7.85546875" style="1" customWidth="1"/>
    <col min="2050" max="2050" width="41" style="1" customWidth="1"/>
    <col min="2051" max="2051" width="12.42578125" style="1" customWidth="1"/>
    <col min="2052" max="2052" width="13" style="1" customWidth="1"/>
    <col min="2053" max="2053" width="13.7109375" style="1" customWidth="1"/>
    <col min="2054" max="2054" width="14.5703125" style="1" customWidth="1"/>
    <col min="2055" max="2055" width="11.140625" style="1" customWidth="1"/>
    <col min="2056" max="2056" width="10.7109375" style="1" customWidth="1"/>
    <col min="2057" max="2057" width="31.7109375" style="1" customWidth="1"/>
    <col min="2058" max="2058" width="9.140625" style="1"/>
    <col min="2059" max="2059" width="9.5703125" style="1" bestFit="1" customWidth="1"/>
    <col min="2060" max="2304" width="9.140625" style="1"/>
    <col min="2305" max="2305" width="7.85546875" style="1" customWidth="1"/>
    <col min="2306" max="2306" width="41" style="1" customWidth="1"/>
    <col min="2307" max="2307" width="12.42578125" style="1" customWidth="1"/>
    <col min="2308" max="2308" width="13" style="1" customWidth="1"/>
    <col min="2309" max="2309" width="13.7109375" style="1" customWidth="1"/>
    <col min="2310" max="2310" width="14.5703125" style="1" customWidth="1"/>
    <col min="2311" max="2311" width="11.140625" style="1" customWidth="1"/>
    <col min="2312" max="2312" width="10.7109375" style="1" customWidth="1"/>
    <col min="2313" max="2313" width="31.7109375" style="1" customWidth="1"/>
    <col min="2314" max="2314" width="9.140625" style="1"/>
    <col min="2315" max="2315" width="9.5703125" style="1" bestFit="1" customWidth="1"/>
    <col min="2316" max="2560" width="9.140625" style="1"/>
    <col min="2561" max="2561" width="7.85546875" style="1" customWidth="1"/>
    <col min="2562" max="2562" width="41" style="1" customWidth="1"/>
    <col min="2563" max="2563" width="12.42578125" style="1" customWidth="1"/>
    <col min="2564" max="2564" width="13" style="1" customWidth="1"/>
    <col min="2565" max="2565" width="13.7109375" style="1" customWidth="1"/>
    <col min="2566" max="2566" width="14.5703125" style="1" customWidth="1"/>
    <col min="2567" max="2567" width="11.140625" style="1" customWidth="1"/>
    <col min="2568" max="2568" width="10.7109375" style="1" customWidth="1"/>
    <col min="2569" max="2569" width="31.7109375" style="1" customWidth="1"/>
    <col min="2570" max="2570" width="9.140625" style="1"/>
    <col min="2571" max="2571" width="9.5703125" style="1" bestFit="1" customWidth="1"/>
    <col min="2572" max="2816" width="9.140625" style="1"/>
    <col min="2817" max="2817" width="7.85546875" style="1" customWidth="1"/>
    <col min="2818" max="2818" width="41" style="1" customWidth="1"/>
    <col min="2819" max="2819" width="12.42578125" style="1" customWidth="1"/>
    <col min="2820" max="2820" width="13" style="1" customWidth="1"/>
    <col min="2821" max="2821" width="13.7109375" style="1" customWidth="1"/>
    <col min="2822" max="2822" width="14.5703125" style="1" customWidth="1"/>
    <col min="2823" max="2823" width="11.140625" style="1" customWidth="1"/>
    <col min="2824" max="2824" width="10.7109375" style="1" customWidth="1"/>
    <col min="2825" max="2825" width="31.7109375" style="1" customWidth="1"/>
    <col min="2826" max="2826" width="9.140625" style="1"/>
    <col min="2827" max="2827" width="9.5703125" style="1" bestFit="1" customWidth="1"/>
    <col min="2828" max="3072" width="9.140625" style="1"/>
    <col min="3073" max="3073" width="7.85546875" style="1" customWidth="1"/>
    <col min="3074" max="3074" width="41" style="1" customWidth="1"/>
    <col min="3075" max="3075" width="12.42578125" style="1" customWidth="1"/>
    <col min="3076" max="3076" width="13" style="1" customWidth="1"/>
    <col min="3077" max="3077" width="13.7109375" style="1" customWidth="1"/>
    <col min="3078" max="3078" width="14.5703125" style="1" customWidth="1"/>
    <col min="3079" max="3079" width="11.140625" style="1" customWidth="1"/>
    <col min="3080" max="3080" width="10.7109375" style="1" customWidth="1"/>
    <col min="3081" max="3081" width="31.7109375" style="1" customWidth="1"/>
    <col min="3082" max="3082" width="9.140625" style="1"/>
    <col min="3083" max="3083" width="9.5703125" style="1" bestFit="1" customWidth="1"/>
    <col min="3084" max="3328" width="9.140625" style="1"/>
    <col min="3329" max="3329" width="7.85546875" style="1" customWidth="1"/>
    <col min="3330" max="3330" width="41" style="1" customWidth="1"/>
    <col min="3331" max="3331" width="12.42578125" style="1" customWidth="1"/>
    <col min="3332" max="3332" width="13" style="1" customWidth="1"/>
    <col min="3333" max="3333" width="13.7109375" style="1" customWidth="1"/>
    <col min="3334" max="3334" width="14.5703125" style="1" customWidth="1"/>
    <col min="3335" max="3335" width="11.140625" style="1" customWidth="1"/>
    <col min="3336" max="3336" width="10.7109375" style="1" customWidth="1"/>
    <col min="3337" max="3337" width="31.7109375" style="1" customWidth="1"/>
    <col min="3338" max="3338" width="9.140625" style="1"/>
    <col min="3339" max="3339" width="9.5703125" style="1" bestFit="1" customWidth="1"/>
    <col min="3340" max="3584" width="9.140625" style="1"/>
    <col min="3585" max="3585" width="7.85546875" style="1" customWidth="1"/>
    <col min="3586" max="3586" width="41" style="1" customWidth="1"/>
    <col min="3587" max="3587" width="12.42578125" style="1" customWidth="1"/>
    <col min="3588" max="3588" width="13" style="1" customWidth="1"/>
    <col min="3589" max="3589" width="13.7109375" style="1" customWidth="1"/>
    <col min="3590" max="3590" width="14.5703125" style="1" customWidth="1"/>
    <col min="3591" max="3591" width="11.140625" style="1" customWidth="1"/>
    <col min="3592" max="3592" width="10.7109375" style="1" customWidth="1"/>
    <col min="3593" max="3593" width="31.7109375" style="1" customWidth="1"/>
    <col min="3594" max="3594" width="9.140625" style="1"/>
    <col min="3595" max="3595" width="9.5703125" style="1" bestFit="1" customWidth="1"/>
    <col min="3596" max="3840" width="9.140625" style="1"/>
    <col min="3841" max="3841" width="7.85546875" style="1" customWidth="1"/>
    <col min="3842" max="3842" width="41" style="1" customWidth="1"/>
    <col min="3843" max="3843" width="12.42578125" style="1" customWidth="1"/>
    <col min="3844" max="3844" width="13" style="1" customWidth="1"/>
    <col min="3845" max="3845" width="13.7109375" style="1" customWidth="1"/>
    <col min="3846" max="3846" width="14.5703125" style="1" customWidth="1"/>
    <col min="3847" max="3847" width="11.140625" style="1" customWidth="1"/>
    <col min="3848" max="3848" width="10.7109375" style="1" customWidth="1"/>
    <col min="3849" max="3849" width="31.7109375" style="1" customWidth="1"/>
    <col min="3850" max="3850" width="9.140625" style="1"/>
    <col min="3851" max="3851" width="9.5703125" style="1" bestFit="1" customWidth="1"/>
    <col min="3852" max="4096" width="9.140625" style="1"/>
    <col min="4097" max="4097" width="7.85546875" style="1" customWidth="1"/>
    <col min="4098" max="4098" width="41" style="1" customWidth="1"/>
    <col min="4099" max="4099" width="12.42578125" style="1" customWidth="1"/>
    <col min="4100" max="4100" width="13" style="1" customWidth="1"/>
    <col min="4101" max="4101" width="13.7109375" style="1" customWidth="1"/>
    <col min="4102" max="4102" width="14.5703125" style="1" customWidth="1"/>
    <col min="4103" max="4103" width="11.140625" style="1" customWidth="1"/>
    <col min="4104" max="4104" width="10.7109375" style="1" customWidth="1"/>
    <col min="4105" max="4105" width="31.7109375" style="1" customWidth="1"/>
    <col min="4106" max="4106" width="9.140625" style="1"/>
    <col min="4107" max="4107" width="9.5703125" style="1" bestFit="1" customWidth="1"/>
    <col min="4108" max="4352" width="9.140625" style="1"/>
    <col min="4353" max="4353" width="7.85546875" style="1" customWidth="1"/>
    <col min="4354" max="4354" width="41" style="1" customWidth="1"/>
    <col min="4355" max="4355" width="12.42578125" style="1" customWidth="1"/>
    <col min="4356" max="4356" width="13" style="1" customWidth="1"/>
    <col min="4357" max="4357" width="13.7109375" style="1" customWidth="1"/>
    <col min="4358" max="4358" width="14.5703125" style="1" customWidth="1"/>
    <col min="4359" max="4359" width="11.140625" style="1" customWidth="1"/>
    <col min="4360" max="4360" width="10.7109375" style="1" customWidth="1"/>
    <col min="4361" max="4361" width="31.7109375" style="1" customWidth="1"/>
    <col min="4362" max="4362" width="9.140625" style="1"/>
    <col min="4363" max="4363" width="9.5703125" style="1" bestFit="1" customWidth="1"/>
    <col min="4364" max="4608" width="9.140625" style="1"/>
    <col min="4609" max="4609" width="7.85546875" style="1" customWidth="1"/>
    <col min="4610" max="4610" width="41" style="1" customWidth="1"/>
    <col min="4611" max="4611" width="12.42578125" style="1" customWidth="1"/>
    <col min="4612" max="4612" width="13" style="1" customWidth="1"/>
    <col min="4613" max="4613" width="13.7109375" style="1" customWidth="1"/>
    <col min="4614" max="4614" width="14.5703125" style="1" customWidth="1"/>
    <col min="4615" max="4615" width="11.140625" style="1" customWidth="1"/>
    <col min="4616" max="4616" width="10.7109375" style="1" customWidth="1"/>
    <col min="4617" max="4617" width="31.7109375" style="1" customWidth="1"/>
    <col min="4618" max="4618" width="9.140625" style="1"/>
    <col min="4619" max="4619" width="9.5703125" style="1" bestFit="1" customWidth="1"/>
    <col min="4620" max="4864" width="9.140625" style="1"/>
    <col min="4865" max="4865" width="7.85546875" style="1" customWidth="1"/>
    <col min="4866" max="4866" width="41" style="1" customWidth="1"/>
    <col min="4867" max="4867" width="12.42578125" style="1" customWidth="1"/>
    <col min="4868" max="4868" width="13" style="1" customWidth="1"/>
    <col min="4869" max="4869" width="13.7109375" style="1" customWidth="1"/>
    <col min="4870" max="4870" width="14.5703125" style="1" customWidth="1"/>
    <col min="4871" max="4871" width="11.140625" style="1" customWidth="1"/>
    <col min="4872" max="4872" width="10.7109375" style="1" customWidth="1"/>
    <col min="4873" max="4873" width="31.7109375" style="1" customWidth="1"/>
    <col min="4874" max="4874" width="9.140625" style="1"/>
    <col min="4875" max="4875" width="9.5703125" style="1" bestFit="1" customWidth="1"/>
    <col min="4876" max="5120" width="9.140625" style="1"/>
    <col min="5121" max="5121" width="7.85546875" style="1" customWidth="1"/>
    <col min="5122" max="5122" width="41" style="1" customWidth="1"/>
    <col min="5123" max="5123" width="12.42578125" style="1" customWidth="1"/>
    <col min="5124" max="5124" width="13" style="1" customWidth="1"/>
    <col min="5125" max="5125" width="13.7109375" style="1" customWidth="1"/>
    <col min="5126" max="5126" width="14.5703125" style="1" customWidth="1"/>
    <col min="5127" max="5127" width="11.140625" style="1" customWidth="1"/>
    <col min="5128" max="5128" width="10.7109375" style="1" customWidth="1"/>
    <col min="5129" max="5129" width="31.7109375" style="1" customWidth="1"/>
    <col min="5130" max="5130" width="9.140625" style="1"/>
    <col min="5131" max="5131" width="9.5703125" style="1" bestFit="1" customWidth="1"/>
    <col min="5132" max="5376" width="9.140625" style="1"/>
    <col min="5377" max="5377" width="7.85546875" style="1" customWidth="1"/>
    <col min="5378" max="5378" width="41" style="1" customWidth="1"/>
    <col min="5379" max="5379" width="12.42578125" style="1" customWidth="1"/>
    <col min="5380" max="5380" width="13" style="1" customWidth="1"/>
    <col min="5381" max="5381" width="13.7109375" style="1" customWidth="1"/>
    <col min="5382" max="5382" width="14.5703125" style="1" customWidth="1"/>
    <col min="5383" max="5383" width="11.140625" style="1" customWidth="1"/>
    <col min="5384" max="5384" width="10.7109375" style="1" customWidth="1"/>
    <col min="5385" max="5385" width="31.7109375" style="1" customWidth="1"/>
    <col min="5386" max="5386" width="9.140625" style="1"/>
    <col min="5387" max="5387" width="9.5703125" style="1" bestFit="1" customWidth="1"/>
    <col min="5388" max="5632" width="9.140625" style="1"/>
    <col min="5633" max="5633" width="7.85546875" style="1" customWidth="1"/>
    <col min="5634" max="5634" width="41" style="1" customWidth="1"/>
    <col min="5635" max="5635" width="12.42578125" style="1" customWidth="1"/>
    <col min="5636" max="5636" width="13" style="1" customWidth="1"/>
    <col min="5637" max="5637" width="13.7109375" style="1" customWidth="1"/>
    <col min="5638" max="5638" width="14.5703125" style="1" customWidth="1"/>
    <col min="5639" max="5639" width="11.140625" style="1" customWidth="1"/>
    <col min="5640" max="5640" width="10.7109375" style="1" customWidth="1"/>
    <col min="5641" max="5641" width="31.7109375" style="1" customWidth="1"/>
    <col min="5642" max="5642" width="9.140625" style="1"/>
    <col min="5643" max="5643" width="9.5703125" style="1" bestFit="1" customWidth="1"/>
    <col min="5644" max="5888" width="9.140625" style="1"/>
    <col min="5889" max="5889" width="7.85546875" style="1" customWidth="1"/>
    <col min="5890" max="5890" width="41" style="1" customWidth="1"/>
    <col min="5891" max="5891" width="12.42578125" style="1" customWidth="1"/>
    <col min="5892" max="5892" width="13" style="1" customWidth="1"/>
    <col min="5893" max="5893" width="13.7109375" style="1" customWidth="1"/>
    <col min="5894" max="5894" width="14.5703125" style="1" customWidth="1"/>
    <col min="5895" max="5895" width="11.140625" style="1" customWidth="1"/>
    <col min="5896" max="5896" width="10.7109375" style="1" customWidth="1"/>
    <col min="5897" max="5897" width="31.7109375" style="1" customWidth="1"/>
    <col min="5898" max="5898" width="9.140625" style="1"/>
    <col min="5899" max="5899" width="9.5703125" style="1" bestFit="1" customWidth="1"/>
    <col min="5900" max="6144" width="9.140625" style="1"/>
    <col min="6145" max="6145" width="7.85546875" style="1" customWidth="1"/>
    <col min="6146" max="6146" width="41" style="1" customWidth="1"/>
    <col min="6147" max="6147" width="12.42578125" style="1" customWidth="1"/>
    <col min="6148" max="6148" width="13" style="1" customWidth="1"/>
    <col min="6149" max="6149" width="13.7109375" style="1" customWidth="1"/>
    <col min="6150" max="6150" width="14.5703125" style="1" customWidth="1"/>
    <col min="6151" max="6151" width="11.140625" style="1" customWidth="1"/>
    <col min="6152" max="6152" width="10.7109375" style="1" customWidth="1"/>
    <col min="6153" max="6153" width="31.7109375" style="1" customWidth="1"/>
    <col min="6154" max="6154" width="9.140625" style="1"/>
    <col min="6155" max="6155" width="9.5703125" style="1" bestFit="1" customWidth="1"/>
    <col min="6156" max="6400" width="9.140625" style="1"/>
    <col min="6401" max="6401" width="7.85546875" style="1" customWidth="1"/>
    <col min="6402" max="6402" width="41" style="1" customWidth="1"/>
    <col min="6403" max="6403" width="12.42578125" style="1" customWidth="1"/>
    <col min="6404" max="6404" width="13" style="1" customWidth="1"/>
    <col min="6405" max="6405" width="13.7109375" style="1" customWidth="1"/>
    <col min="6406" max="6406" width="14.5703125" style="1" customWidth="1"/>
    <col min="6407" max="6407" width="11.140625" style="1" customWidth="1"/>
    <col min="6408" max="6408" width="10.7109375" style="1" customWidth="1"/>
    <col min="6409" max="6409" width="31.7109375" style="1" customWidth="1"/>
    <col min="6410" max="6410" width="9.140625" style="1"/>
    <col min="6411" max="6411" width="9.5703125" style="1" bestFit="1" customWidth="1"/>
    <col min="6412" max="6656" width="9.140625" style="1"/>
    <col min="6657" max="6657" width="7.85546875" style="1" customWidth="1"/>
    <col min="6658" max="6658" width="41" style="1" customWidth="1"/>
    <col min="6659" max="6659" width="12.42578125" style="1" customWidth="1"/>
    <col min="6660" max="6660" width="13" style="1" customWidth="1"/>
    <col min="6661" max="6661" width="13.7109375" style="1" customWidth="1"/>
    <col min="6662" max="6662" width="14.5703125" style="1" customWidth="1"/>
    <col min="6663" max="6663" width="11.140625" style="1" customWidth="1"/>
    <col min="6664" max="6664" width="10.7109375" style="1" customWidth="1"/>
    <col min="6665" max="6665" width="31.7109375" style="1" customWidth="1"/>
    <col min="6666" max="6666" width="9.140625" style="1"/>
    <col min="6667" max="6667" width="9.5703125" style="1" bestFit="1" customWidth="1"/>
    <col min="6668" max="6912" width="9.140625" style="1"/>
    <col min="6913" max="6913" width="7.85546875" style="1" customWidth="1"/>
    <col min="6914" max="6914" width="41" style="1" customWidth="1"/>
    <col min="6915" max="6915" width="12.42578125" style="1" customWidth="1"/>
    <col min="6916" max="6916" width="13" style="1" customWidth="1"/>
    <col min="6917" max="6917" width="13.7109375" style="1" customWidth="1"/>
    <col min="6918" max="6918" width="14.5703125" style="1" customWidth="1"/>
    <col min="6919" max="6919" width="11.140625" style="1" customWidth="1"/>
    <col min="6920" max="6920" width="10.7109375" style="1" customWidth="1"/>
    <col min="6921" max="6921" width="31.7109375" style="1" customWidth="1"/>
    <col min="6922" max="6922" width="9.140625" style="1"/>
    <col min="6923" max="6923" width="9.5703125" style="1" bestFit="1" customWidth="1"/>
    <col min="6924" max="7168" width="9.140625" style="1"/>
    <col min="7169" max="7169" width="7.85546875" style="1" customWidth="1"/>
    <col min="7170" max="7170" width="41" style="1" customWidth="1"/>
    <col min="7171" max="7171" width="12.42578125" style="1" customWidth="1"/>
    <col min="7172" max="7172" width="13" style="1" customWidth="1"/>
    <col min="7173" max="7173" width="13.7109375" style="1" customWidth="1"/>
    <col min="7174" max="7174" width="14.5703125" style="1" customWidth="1"/>
    <col min="7175" max="7175" width="11.140625" style="1" customWidth="1"/>
    <col min="7176" max="7176" width="10.7109375" style="1" customWidth="1"/>
    <col min="7177" max="7177" width="31.7109375" style="1" customWidth="1"/>
    <col min="7178" max="7178" width="9.140625" style="1"/>
    <col min="7179" max="7179" width="9.5703125" style="1" bestFit="1" customWidth="1"/>
    <col min="7180" max="7424" width="9.140625" style="1"/>
    <col min="7425" max="7425" width="7.85546875" style="1" customWidth="1"/>
    <col min="7426" max="7426" width="41" style="1" customWidth="1"/>
    <col min="7427" max="7427" width="12.42578125" style="1" customWidth="1"/>
    <col min="7428" max="7428" width="13" style="1" customWidth="1"/>
    <col min="7429" max="7429" width="13.7109375" style="1" customWidth="1"/>
    <col min="7430" max="7430" width="14.5703125" style="1" customWidth="1"/>
    <col min="7431" max="7431" width="11.140625" style="1" customWidth="1"/>
    <col min="7432" max="7432" width="10.7109375" style="1" customWidth="1"/>
    <col min="7433" max="7433" width="31.7109375" style="1" customWidth="1"/>
    <col min="7434" max="7434" width="9.140625" style="1"/>
    <col min="7435" max="7435" width="9.5703125" style="1" bestFit="1" customWidth="1"/>
    <col min="7436" max="7680" width="9.140625" style="1"/>
    <col min="7681" max="7681" width="7.85546875" style="1" customWidth="1"/>
    <col min="7682" max="7682" width="41" style="1" customWidth="1"/>
    <col min="7683" max="7683" width="12.42578125" style="1" customWidth="1"/>
    <col min="7684" max="7684" width="13" style="1" customWidth="1"/>
    <col min="7685" max="7685" width="13.7109375" style="1" customWidth="1"/>
    <col min="7686" max="7686" width="14.5703125" style="1" customWidth="1"/>
    <col min="7687" max="7687" width="11.140625" style="1" customWidth="1"/>
    <col min="7688" max="7688" width="10.7109375" style="1" customWidth="1"/>
    <col min="7689" max="7689" width="31.7109375" style="1" customWidth="1"/>
    <col min="7690" max="7690" width="9.140625" style="1"/>
    <col min="7691" max="7691" width="9.5703125" style="1" bestFit="1" customWidth="1"/>
    <col min="7692" max="7936" width="9.140625" style="1"/>
    <col min="7937" max="7937" width="7.85546875" style="1" customWidth="1"/>
    <col min="7938" max="7938" width="41" style="1" customWidth="1"/>
    <col min="7939" max="7939" width="12.42578125" style="1" customWidth="1"/>
    <col min="7940" max="7940" width="13" style="1" customWidth="1"/>
    <col min="7941" max="7941" width="13.7109375" style="1" customWidth="1"/>
    <col min="7942" max="7942" width="14.5703125" style="1" customWidth="1"/>
    <col min="7943" max="7943" width="11.140625" style="1" customWidth="1"/>
    <col min="7944" max="7944" width="10.7109375" style="1" customWidth="1"/>
    <col min="7945" max="7945" width="31.7109375" style="1" customWidth="1"/>
    <col min="7946" max="7946" width="9.140625" style="1"/>
    <col min="7947" max="7947" width="9.5703125" style="1" bestFit="1" customWidth="1"/>
    <col min="7948" max="8192" width="9.140625" style="1"/>
    <col min="8193" max="8193" width="7.85546875" style="1" customWidth="1"/>
    <col min="8194" max="8194" width="41" style="1" customWidth="1"/>
    <col min="8195" max="8195" width="12.42578125" style="1" customWidth="1"/>
    <col min="8196" max="8196" width="13" style="1" customWidth="1"/>
    <col min="8197" max="8197" width="13.7109375" style="1" customWidth="1"/>
    <col min="8198" max="8198" width="14.5703125" style="1" customWidth="1"/>
    <col min="8199" max="8199" width="11.140625" style="1" customWidth="1"/>
    <col min="8200" max="8200" width="10.7109375" style="1" customWidth="1"/>
    <col min="8201" max="8201" width="31.7109375" style="1" customWidth="1"/>
    <col min="8202" max="8202" width="9.140625" style="1"/>
    <col min="8203" max="8203" width="9.5703125" style="1" bestFit="1" customWidth="1"/>
    <col min="8204" max="8448" width="9.140625" style="1"/>
    <col min="8449" max="8449" width="7.85546875" style="1" customWidth="1"/>
    <col min="8450" max="8450" width="41" style="1" customWidth="1"/>
    <col min="8451" max="8451" width="12.42578125" style="1" customWidth="1"/>
    <col min="8452" max="8452" width="13" style="1" customWidth="1"/>
    <col min="8453" max="8453" width="13.7109375" style="1" customWidth="1"/>
    <col min="8454" max="8454" width="14.5703125" style="1" customWidth="1"/>
    <col min="8455" max="8455" width="11.140625" style="1" customWidth="1"/>
    <col min="8456" max="8456" width="10.7109375" style="1" customWidth="1"/>
    <col min="8457" max="8457" width="31.7109375" style="1" customWidth="1"/>
    <col min="8458" max="8458" width="9.140625" style="1"/>
    <col min="8459" max="8459" width="9.5703125" style="1" bestFit="1" customWidth="1"/>
    <col min="8460" max="8704" width="9.140625" style="1"/>
    <col min="8705" max="8705" width="7.85546875" style="1" customWidth="1"/>
    <col min="8706" max="8706" width="41" style="1" customWidth="1"/>
    <col min="8707" max="8707" width="12.42578125" style="1" customWidth="1"/>
    <col min="8708" max="8708" width="13" style="1" customWidth="1"/>
    <col min="8709" max="8709" width="13.7109375" style="1" customWidth="1"/>
    <col min="8710" max="8710" width="14.5703125" style="1" customWidth="1"/>
    <col min="8711" max="8711" width="11.140625" style="1" customWidth="1"/>
    <col min="8712" max="8712" width="10.7109375" style="1" customWidth="1"/>
    <col min="8713" max="8713" width="31.7109375" style="1" customWidth="1"/>
    <col min="8714" max="8714" width="9.140625" style="1"/>
    <col min="8715" max="8715" width="9.5703125" style="1" bestFit="1" customWidth="1"/>
    <col min="8716" max="8960" width="9.140625" style="1"/>
    <col min="8961" max="8961" width="7.85546875" style="1" customWidth="1"/>
    <col min="8962" max="8962" width="41" style="1" customWidth="1"/>
    <col min="8963" max="8963" width="12.42578125" style="1" customWidth="1"/>
    <col min="8964" max="8964" width="13" style="1" customWidth="1"/>
    <col min="8965" max="8965" width="13.7109375" style="1" customWidth="1"/>
    <col min="8966" max="8966" width="14.5703125" style="1" customWidth="1"/>
    <col min="8967" max="8967" width="11.140625" style="1" customWidth="1"/>
    <col min="8968" max="8968" width="10.7109375" style="1" customWidth="1"/>
    <col min="8969" max="8969" width="31.7109375" style="1" customWidth="1"/>
    <col min="8970" max="8970" width="9.140625" style="1"/>
    <col min="8971" max="8971" width="9.5703125" style="1" bestFit="1" customWidth="1"/>
    <col min="8972" max="9216" width="9.140625" style="1"/>
    <col min="9217" max="9217" width="7.85546875" style="1" customWidth="1"/>
    <col min="9218" max="9218" width="41" style="1" customWidth="1"/>
    <col min="9219" max="9219" width="12.42578125" style="1" customWidth="1"/>
    <col min="9220" max="9220" width="13" style="1" customWidth="1"/>
    <col min="9221" max="9221" width="13.7109375" style="1" customWidth="1"/>
    <col min="9222" max="9222" width="14.5703125" style="1" customWidth="1"/>
    <col min="9223" max="9223" width="11.140625" style="1" customWidth="1"/>
    <col min="9224" max="9224" width="10.7109375" style="1" customWidth="1"/>
    <col min="9225" max="9225" width="31.7109375" style="1" customWidth="1"/>
    <col min="9226" max="9226" width="9.140625" style="1"/>
    <col min="9227" max="9227" width="9.5703125" style="1" bestFit="1" customWidth="1"/>
    <col min="9228" max="9472" width="9.140625" style="1"/>
    <col min="9473" max="9473" width="7.85546875" style="1" customWidth="1"/>
    <col min="9474" max="9474" width="41" style="1" customWidth="1"/>
    <col min="9475" max="9475" width="12.42578125" style="1" customWidth="1"/>
    <col min="9476" max="9476" width="13" style="1" customWidth="1"/>
    <col min="9477" max="9477" width="13.7109375" style="1" customWidth="1"/>
    <col min="9478" max="9478" width="14.5703125" style="1" customWidth="1"/>
    <col min="9479" max="9479" width="11.140625" style="1" customWidth="1"/>
    <col min="9480" max="9480" width="10.7109375" style="1" customWidth="1"/>
    <col min="9481" max="9481" width="31.7109375" style="1" customWidth="1"/>
    <col min="9482" max="9482" width="9.140625" style="1"/>
    <col min="9483" max="9483" width="9.5703125" style="1" bestFit="1" customWidth="1"/>
    <col min="9484" max="9728" width="9.140625" style="1"/>
    <col min="9729" max="9729" width="7.85546875" style="1" customWidth="1"/>
    <col min="9730" max="9730" width="41" style="1" customWidth="1"/>
    <col min="9731" max="9731" width="12.42578125" style="1" customWidth="1"/>
    <col min="9732" max="9732" width="13" style="1" customWidth="1"/>
    <col min="9733" max="9733" width="13.7109375" style="1" customWidth="1"/>
    <col min="9734" max="9734" width="14.5703125" style="1" customWidth="1"/>
    <col min="9735" max="9735" width="11.140625" style="1" customWidth="1"/>
    <col min="9736" max="9736" width="10.7109375" style="1" customWidth="1"/>
    <col min="9737" max="9737" width="31.7109375" style="1" customWidth="1"/>
    <col min="9738" max="9738" width="9.140625" style="1"/>
    <col min="9739" max="9739" width="9.5703125" style="1" bestFit="1" customWidth="1"/>
    <col min="9740" max="9984" width="9.140625" style="1"/>
    <col min="9985" max="9985" width="7.85546875" style="1" customWidth="1"/>
    <col min="9986" max="9986" width="41" style="1" customWidth="1"/>
    <col min="9987" max="9987" width="12.42578125" style="1" customWidth="1"/>
    <col min="9988" max="9988" width="13" style="1" customWidth="1"/>
    <col min="9989" max="9989" width="13.7109375" style="1" customWidth="1"/>
    <col min="9990" max="9990" width="14.5703125" style="1" customWidth="1"/>
    <col min="9991" max="9991" width="11.140625" style="1" customWidth="1"/>
    <col min="9992" max="9992" width="10.7109375" style="1" customWidth="1"/>
    <col min="9993" max="9993" width="31.7109375" style="1" customWidth="1"/>
    <col min="9994" max="9994" width="9.140625" style="1"/>
    <col min="9995" max="9995" width="9.5703125" style="1" bestFit="1" customWidth="1"/>
    <col min="9996" max="10240" width="9.140625" style="1"/>
    <col min="10241" max="10241" width="7.85546875" style="1" customWidth="1"/>
    <col min="10242" max="10242" width="41" style="1" customWidth="1"/>
    <col min="10243" max="10243" width="12.42578125" style="1" customWidth="1"/>
    <col min="10244" max="10244" width="13" style="1" customWidth="1"/>
    <col min="10245" max="10245" width="13.7109375" style="1" customWidth="1"/>
    <col min="10246" max="10246" width="14.5703125" style="1" customWidth="1"/>
    <col min="10247" max="10247" width="11.140625" style="1" customWidth="1"/>
    <col min="10248" max="10248" width="10.7109375" style="1" customWidth="1"/>
    <col min="10249" max="10249" width="31.7109375" style="1" customWidth="1"/>
    <col min="10250" max="10250" width="9.140625" style="1"/>
    <col min="10251" max="10251" width="9.5703125" style="1" bestFit="1" customWidth="1"/>
    <col min="10252" max="10496" width="9.140625" style="1"/>
    <col min="10497" max="10497" width="7.85546875" style="1" customWidth="1"/>
    <col min="10498" max="10498" width="41" style="1" customWidth="1"/>
    <col min="10499" max="10499" width="12.42578125" style="1" customWidth="1"/>
    <col min="10500" max="10500" width="13" style="1" customWidth="1"/>
    <col min="10501" max="10501" width="13.7109375" style="1" customWidth="1"/>
    <col min="10502" max="10502" width="14.5703125" style="1" customWidth="1"/>
    <col min="10503" max="10503" width="11.140625" style="1" customWidth="1"/>
    <col min="10504" max="10504" width="10.7109375" style="1" customWidth="1"/>
    <col min="10505" max="10505" width="31.7109375" style="1" customWidth="1"/>
    <col min="10506" max="10506" width="9.140625" style="1"/>
    <col min="10507" max="10507" width="9.5703125" style="1" bestFit="1" customWidth="1"/>
    <col min="10508" max="10752" width="9.140625" style="1"/>
    <col min="10753" max="10753" width="7.85546875" style="1" customWidth="1"/>
    <col min="10754" max="10754" width="41" style="1" customWidth="1"/>
    <col min="10755" max="10755" width="12.42578125" style="1" customWidth="1"/>
    <col min="10756" max="10756" width="13" style="1" customWidth="1"/>
    <col min="10757" max="10757" width="13.7109375" style="1" customWidth="1"/>
    <col min="10758" max="10758" width="14.5703125" style="1" customWidth="1"/>
    <col min="10759" max="10759" width="11.140625" style="1" customWidth="1"/>
    <col min="10760" max="10760" width="10.7109375" style="1" customWidth="1"/>
    <col min="10761" max="10761" width="31.7109375" style="1" customWidth="1"/>
    <col min="10762" max="10762" width="9.140625" style="1"/>
    <col min="10763" max="10763" width="9.5703125" style="1" bestFit="1" customWidth="1"/>
    <col min="10764" max="11008" width="9.140625" style="1"/>
    <col min="11009" max="11009" width="7.85546875" style="1" customWidth="1"/>
    <col min="11010" max="11010" width="41" style="1" customWidth="1"/>
    <col min="11011" max="11011" width="12.42578125" style="1" customWidth="1"/>
    <col min="11012" max="11012" width="13" style="1" customWidth="1"/>
    <col min="11013" max="11013" width="13.7109375" style="1" customWidth="1"/>
    <col min="11014" max="11014" width="14.5703125" style="1" customWidth="1"/>
    <col min="11015" max="11015" width="11.140625" style="1" customWidth="1"/>
    <col min="11016" max="11016" width="10.7109375" style="1" customWidth="1"/>
    <col min="11017" max="11017" width="31.7109375" style="1" customWidth="1"/>
    <col min="11018" max="11018" width="9.140625" style="1"/>
    <col min="11019" max="11019" width="9.5703125" style="1" bestFit="1" customWidth="1"/>
    <col min="11020" max="11264" width="9.140625" style="1"/>
    <col min="11265" max="11265" width="7.85546875" style="1" customWidth="1"/>
    <col min="11266" max="11266" width="41" style="1" customWidth="1"/>
    <col min="11267" max="11267" width="12.42578125" style="1" customWidth="1"/>
    <col min="11268" max="11268" width="13" style="1" customWidth="1"/>
    <col min="11269" max="11269" width="13.7109375" style="1" customWidth="1"/>
    <col min="11270" max="11270" width="14.5703125" style="1" customWidth="1"/>
    <col min="11271" max="11271" width="11.140625" style="1" customWidth="1"/>
    <col min="11272" max="11272" width="10.7109375" style="1" customWidth="1"/>
    <col min="11273" max="11273" width="31.7109375" style="1" customWidth="1"/>
    <col min="11274" max="11274" width="9.140625" style="1"/>
    <col min="11275" max="11275" width="9.5703125" style="1" bestFit="1" customWidth="1"/>
    <col min="11276" max="11520" width="9.140625" style="1"/>
    <col min="11521" max="11521" width="7.85546875" style="1" customWidth="1"/>
    <col min="11522" max="11522" width="41" style="1" customWidth="1"/>
    <col min="11523" max="11523" width="12.42578125" style="1" customWidth="1"/>
    <col min="11524" max="11524" width="13" style="1" customWidth="1"/>
    <col min="11525" max="11525" width="13.7109375" style="1" customWidth="1"/>
    <col min="11526" max="11526" width="14.5703125" style="1" customWidth="1"/>
    <col min="11527" max="11527" width="11.140625" style="1" customWidth="1"/>
    <col min="11528" max="11528" width="10.7109375" style="1" customWidth="1"/>
    <col min="11529" max="11529" width="31.7109375" style="1" customWidth="1"/>
    <col min="11530" max="11530" width="9.140625" style="1"/>
    <col min="11531" max="11531" width="9.5703125" style="1" bestFit="1" customWidth="1"/>
    <col min="11532" max="11776" width="9.140625" style="1"/>
    <col min="11777" max="11777" width="7.85546875" style="1" customWidth="1"/>
    <col min="11778" max="11778" width="41" style="1" customWidth="1"/>
    <col min="11779" max="11779" width="12.42578125" style="1" customWidth="1"/>
    <col min="11780" max="11780" width="13" style="1" customWidth="1"/>
    <col min="11781" max="11781" width="13.7109375" style="1" customWidth="1"/>
    <col min="11782" max="11782" width="14.5703125" style="1" customWidth="1"/>
    <col min="11783" max="11783" width="11.140625" style="1" customWidth="1"/>
    <col min="11784" max="11784" width="10.7109375" style="1" customWidth="1"/>
    <col min="11785" max="11785" width="31.7109375" style="1" customWidth="1"/>
    <col min="11786" max="11786" width="9.140625" style="1"/>
    <col min="11787" max="11787" width="9.5703125" style="1" bestFit="1" customWidth="1"/>
    <col min="11788" max="12032" width="9.140625" style="1"/>
    <col min="12033" max="12033" width="7.85546875" style="1" customWidth="1"/>
    <col min="12034" max="12034" width="41" style="1" customWidth="1"/>
    <col min="12035" max="12035" width="12.42578125" style="1" customWidth="1"/>
    <col min="12036" max="12036" width="13" style="1" customWidth="1"/>
    <col min="12037" max="12037" width="13.7109375" style="1" customWidth="1"/>
    <col min="12038" max="12038" width="14.5703125" style="1" customWidth="1"/>
    <col min="12039" max="12039" width="11.140625" style="1" customWidth="1"/>
    <col min="12040" max="12040" width="10.7109375" style="1" customWidth="1"/>
    <col min="12041" max="12041" width="31.7109375" style="1" customWidth="1"/>
    <col min="12042" max="12042" width="9.140625" style="1"/>
    <col min="12043" max="12043" width="9.5703125" style="1" bestFit="1" customWidth="1"/>
    <col min="12044" max="12288" width="9.140625" style="1"/>
    <col min="12289" max="12289" width="7.85546875" style="1" customWidth="1"/>
    <col min="12290" max="12290" width="41" style="1" customWidth="1"/>
    <col min="12291" max="12291" width="12.42578125" style="1" customWidth="1"/>
    <col min="12292" max="12292" width="13" style="1" customWidth="1"/>
    <col min="12293" max="12293" width="13.7109375" style="1" customWidth="1"/>
    <col min="12294" max="12294" width="14.5703125" style="1" customWidth="1"/>
    <col min="12295" max="12295" width="11.140625" style="1" customWidth="1"/>
    <col min="12296" max="12296" width="10.7109375" style="1" customWidth="1"/>
    <col min="12297" max="12297" width="31.7109375" style="1" customWidth="1"/>
    <col min="12298" max="12298" width="9.140625" style="1"/>
    <col min="12299" max="12299" width="9.5703125" style="1" bestFit="1" customWidth="1"/>
    <col min="12300" max="12544" width="9.140625" style="1"/>
    <col min="12545" max="12545" width="7.85546875" style="1" customWidth="1"/>
    <col min="12546" max="12546" width="41" style="1" customWidth="1"/>
    <col min="12547" max="12547" width="12.42578125" style="1" customWidth="1"/>
    <col min="12548" max="12548" width="13" style="1" customWidth="1"/>
    <col min="12549" max="12549" width="13.7109375" style="1" customWidth="1"/>
    <col min="12550" max="12550" width="14.5703125" style="1" customWidth="1"/>
    <col min="12551" max="12551" width="11.140625" style="1" customWidth="1"/>
    <col min="12552" max="12552" width="10.7109375" style="1" customWidth="1"/>
    <col min="12553" max="12553" width="31.7109375" style="1" customWidth="1"/>
    <col min="12554" max="12554" width="9.140625" style="1"/>
    <col min="12555" max="12555" width="9.5703125" style="1" bestFit="1" customWidth="1"/>
    <col min="12556" max="12800" width="9.140625" style="1"/>
    <col min="12801" max="12801" width="7.85546875" style="1" customWidth="1"/>
    <col min="12802" max="12802" width="41" style="1" customWidth="1"/>
    <col min="12803" max="12803" width="12.42578125" style="1" customWidth="1"/>
    <col min="12804" max="12804" width="13" style="1" customWidth="1"/>
    <col min="12805" max="12805" width="13.7109375" style="1" customWidth="1"/>
    <col min="12806" max="12806" width="14.5703125" style="1" customWidth="1"/>
    <col min="12807" max="12807" width="11.140625" style="1" customWidth="1"/>
    <col min="12808" max="12808" width="10.7109375" style="1" customWidth="1"/>
    <col min="12809" max="12809" width="31.7109375" style="1" customWidth="1"/>
    <col min="12810" max="12810" width="9.140625" style="1"/>
    <col min="12811" max="12811" width="9.5703125" style="1" bestFit="1" customWidth="1"/>
    <col min="12812" max="13056" width="9.140625" style="1"/>
    <col min="13057" max="13057" width="7.85546875" style="1" customWidth="1"/>
    <col min="13058" max="13058" width="41" style="1" customWidth="1"/>
    <col min="13059" max="13059" width="12.42578125" style="1" customWidth="1"/>
    <col min="13060" max="13060" width="13" style="1" customWidth="1"/>
    <col min="13061" max="13061" width="13.7109375" style="1" customWidth="1"/>
    <col min="13062" max="13062" width="14.5703125" style="1" customWidth="1"/>
    <col min="13063" max="13063" width="11.140625" style="1" customWidth="1"/>
    <col min="13064" max="13064" width="10.7109375" style="1" customWidth="1"/>
    <col min="13065" max="13065" width="31.7109375" style="1" customWidth="1"/>
    <col min="13066" max="13066" width="9.140625" style="1"/>
    <col min="13067" max="13067" width="9.5703125" style="1" bestFit="1" customWidth="1"/>
    <col min="13068" max="13312" width="9.140625" style="1"/>
    <col min="13313" max="13313" width="7.85546875" style="1" customWidth="1"/>
    <col min="13314" max="13314" width="41" style="1" customWidth="1"/>
    <col min="13315" max="13315" width="12.42578125" style="1" customWidth="1"/>
    <col min="13316" max="13316" width="13" style="1" customWidth="1"/>
    <col min="13317" max="13317" width="13.7109375" style="1" customWidth="1"/>
    <col min="13318" max="13318" width="14.5703125" style="1" customWidth="1"/>
    <col min="13319" max="13319" width="11.140625" style="1" customWidth="1"/>
    <col min="13320" max="13320" width="10.7109375" style="1" customWidth="1"/>
    <col min="13321" max="13321" width="31.7109375" style="1" customWidth="1"/>
    <col min="13322" max="13322" width="9.140625" style="1"/>
    <col min="13323" max="13323" width="9.5703125" style="1" bestFit="1" customWidth="1"/>
    <col min="13324" max="13568" width="9.140625" style="1"/>
    <col min="13569" max="13569" width="7.85546875" style="1" customWidth="1"/>
    <col min="13570" max="13570" width="41" style="1" customWidth="1"/>
    <col min="13571" max="13571" width="12.42578125" style="1" customWidth="1"/>
    <col min="13572" max="13572" width="13" style="1" customWidth="1"/>
    <col min="13573" max="13573" width="13.7109375" style="1" customWidth="1"/>
    <col min="13574" max="13574" width="14.5703125" style="1" customWidth="1"/>
    <col min="13575" max="13575" width="11.140625" style="1" customWidth="1"/>
    <col min="13576" max="13576" width="10.7109375" style="1" customWidth="1"/>
    <col min="13577" max="13577" width="31.7109375" style="1" customWidth="1"/>
    <col min="13578" max="13578" width="9.140625" style="1"/>
    <col min="13579" max="13579" width="9.5703125" style="1" bestFit="1" customWidth="1"/>
    <col min="13580" max="13824" width="9.140625" style="1"/>
    <col min="13825" max="13825" width="7.85546875" style="1" customWidth="1"/>
    <col min="13826" max="13826" width="41" style="1" customWidth="1"/>
    <col min="13827" max="13827" width="12.42578125" style="1" customWidth="1"/>
    <col min="13828" max="13828" width="13" style="1" customWidth="1"/>
    <col min="13829" max="13829" width="13.7109375" style="1" customWidth="1"/>
    <col min="13830" max="13830" width="14.5703125" style="1" customWidth="1"/>
    <col min="13831" max="13831" width="11.140625" style="1" customWidth="1"/>
    <col min="13832" max="13832" width="10.7109375" style="1" customWidth="1"/>
    <col min="13833" max="13833" width="31.7109375" style="1" customWidth="1"/>
    <col min="13834" max="13834" width="9.140625" style="1"/>
    <col min="13835" max="13835" width="9.5703125" style="1" bestFit="1" customWidth="1"/>
    <col min="13836" max="14080" width="9.140625" style="1"/>
    <col min="14081" max="14081" width="7.85546875" style="1" customWidth="1"/>
    <col min="14082" max="14082" width="41" style="1" customWidth="1"/>
    <col min="14083" max="14083" width="12.42578125" style="1" customWidth="1"/>
    <col min="14084" max="14084" width="13" style="1" customWidth="1"/>
    <col min="14085" max="14085" width="13.7109375" style="1" customWidth="1"/>
    <col min="14086" max="14086" width="14.5703125" style="1" customWidth="1"/>
    <col min="14087" max="14087" width="11.140625" style="1" customWidth="1"/>
    <col min="14088" max="14088" width="10.7109375" style="1" customWidth="1"/>
    <col min="14089" max="14089" width="31.7109375" style="1" customWidth="1"/>
    <col min="14090" max="14090" width="9.140625" style="1"/>
    <col min="14091" max="14091" width="9.5703125" style="1" bestFit="1" customWidth="1"/>
    <col min="14092" max="14336" width="9.140625" style="1"/>
    <col min="14337" max="14337" width="7.85546875" style="1" customWidth="1"/>
    <col min="14338" max="14338" width="41" style="1" customWidth="1"/>
    <col min="14339" max="14339" width="12.42578125" style="1" customWidth="1"/>
    <col min="14340" max="14340" width="13" style="1" customWidth="1"/>
    <col min="14341" max="14341" width="13.7109375" style="1" customWidth="1"/>
    <col min="14342" max="14342" width="14.5703125" style="1" customWidth="1"/>
    <col min="14343" max="14343" width="11.140625" style="1" customWidth="1"/>
    <col min="14344" max="14344" width="10.7109375" style="1" customWidth="1"/>
    <col min="14345" max="14345" width="31.7109375" style="1" customWidth="1"/>
    <col min="14346" max="14346" width="9.140625" style="1"/>
    <col min="14347" max="14347" width="9.5703125" style="1" bestFit="1" customWidth="1"/>
    <col min="14348" max="14592" width="9.140625" style="1"/>
    <col min="14593" max="14593" width="7.85546875" style="1" customWidth="1"/>
    <col min="14594" max="14594" width="41" style="1" customWidth="1"/>
    <col min="14595" max="14595" width="12.42578125" style="1" customWidth="1"/>
    <col min="14596" max="14596" width="13" style="1" customWidth="1"/>
    <col min="14597" max="14597" width="13.7109375" style="1" customWidth="1"/>
    <col min="14598" max="14598" width="14.5703125" style="1" customWidth="1"/>
    <col min="14599" max="14599" width="11.140625" style="1" customWidth="1"/>
    <col min="14600" max="14600" width="10.7109375" style="1" customWidth="1"/>
    <col min="14601" max="14601" width="31.7109375" style="1" customWidth="1"/>
    <col min="14602" max="14602" width="9.140625" style="1"/>
    <col min="14603" max="14603" width="9.5703125" style="1" bestFit="1" customWidth="1"/>
    <col min="14604" max="14848" width="9.140625" style="1"/>
    <col min="14849" max="14849" width="7.85546875" style="1" customWidth="1"/>
    <col min="14850" max="14850" width="41" style="1" customWidth="1"/>
    <col min="14851" max="14851" width="12.42578125" style="1" customWidth="1"/>
    <col min="14852" max="14852" width="13" style="1" customWidth="1"/>
    <col min="14853" max="14853" width="13.7109375" style="1" customWidth="1"/>
    <col min="14854" max="14854" width="14.5703125" style="1" customWidth="1"/>
    <col min="14855" max="14855" width="11.140625" style="1" customWidth="1"/>
    <col min="14856" max="14856" width="10.7109375" style="1" customWidth="1"/>
    <col min="14857" max="14857" width="31.7109375" style="1" customWidth="1"/>
    <col min="14858" max="14858" width="9.140625" style="1"/>
    <col min="14859" max="14859" width="9.5703125" style="1" bestFit="1" customWidth="1"/>
    <col min="14860" max="15104" width="9.140625" style="1"/>
    <col min="15105" max="15105" width="7.85546875" style="1" customWidth="1"/>
    <col min="15106" max="15106" width="41" style="1" customWidth="1"/>
    <col min="15107" max="15107" width="12.42578125" style="1" customWidth="1"/>
    <col min="15108" max="15108" width="13" style="1" customWidth="1"/>
    <col min="15109" max="15109" width="13.7109375" style="1" customWidth="1"/>
    <col min="15110" max="15110" width="14.5703125" style="1" customWidth="1"/>
    <col min="15111" max="15111" width="11.140625" style="1" customWidth="1"/>
    <col min="15112" max="15112" width="10.7109375" style="1" customWidth="1"/>
    <col min="15113" max="15113" width="31.7109375" style="1" customWidth="1"/>
    <col min="15114" max="15114" width="9.140625" style="1"/>
    <col min="15115" max="15115" width="9.5703125" style="1" bestFit="1" customWidth="1"/>
    <col min="15116" max="15360" width="9.140625" style="1"/>
    <col min="15361" max="15361" width="7.85546875" style="1" customWidth="1"/>
    <col min="15362" max="15362" width="41" style="1" customWidth="1"/>
    <col min="15363" max="15363" width="12.42578125" style="1" customWidth="1"/>
    <col min="15364" max="15364" width="13" style="1" customWidth="1"/>
    <col min="15365" max="15365" width="13.7109375" style="1" customWidth="1"/>
    <col min="15366" max="15366" width="14.5703125" style="1" customWidth="1"/>
    <col min="15367" max="15367" width="11.140625" style="1" customWidth="1"/>
    <col min="15368" max="15368" width="10.7109375" style="1" customWidth="1"/>
    <col min="15369" max="15369" width="31.7109375" style="1" customWidth="1"/>
    <col min="15370" max="15370" width="9.140625" style="1"/>
    <col min="15371" max="15371" width="9.5703125" style="1" bestFit="1" customWidth="1"/>
    <col min="15372" max="15616" width="9.140625" style="1"/>
    <col min="15617" max="15617" width="7.85546875" style="1" customWidth="1"/>
    <col min="15618" max="15618" width="41" style="1" customWidth="1"/>
    <col min="15619" max="15619" width="12.42578125" style="1" customWidth="1"/>
    <col min="15620" max="15620" width="13" style="1" customWidth="1"/>
    <col min="15621" max="15621" width="13.7109375" style="1" customWidth="1"/>
    <col min="15622" max="15622" width="14.5703125" style="1" customWidth="1"/>
    <col min="15623" max="15623" width="11.140625" style="1" customWidth="1"/>
    <col min="15624" max="15624" width="10.7109375" style="1" customWidth="1"/>
    <col min="15625" max="15625" width="31.7109375" style="1" customWidth="1"/>
    <col min="15626" max="15626" width="9.140625" style="1"/>
    <col min="15627" max="15627" width="9.5703125" style="1" bestFit="1" customWidth="1"/>
    <col min="15628" max="15872" width="9.140625" style="1"/>
    <col min="15873" max="15873" width="7.85546875" style="1" customWidth="1"/>
    <col min="15874" max="15874" width="41" style="1" customWidth="1"/>
    <col min="15875" max="15875" width="12.42578125" style="1" customWidth="1"/>
    <col min="15876" max="15876" width="13" style="1" customWidth="1"/>
    <col min="15877" max="15877" width="13.7109375" style="1" customWidth="1"/>
    <col min="15878" max="15878" width="14.5703125" style="1" customWidth="1"/>
    <col min="15879" max="15879" width="11.140625" style="1" customWidth="1"/>
    <col min="15880" max="15880" width="10.7109375" style="1" customWidth="1"/>
    <col min="15881" max="15881" width="31.7109375" style="1" customWidth="1"/>
    <col min="15882" max="15882" width="9.140625" style="1"/>
    <col min="15883" max="15883" width="9.5703125" style="1" bestFit="1" customWidth="1"/>
    <col min="15884" max="16128" width="9.140625" style="1"/>
    <col min="16129" max="16129" width="7.85546875" style="1" customWidth="1"/>
    <col min="16130" max="16130" width="41" style="1" customWidth="1"/>
    <col min="16131" max="16131" width="12.42578125" style="1" customWidth="1"/>
    <col min="16132" max="16132" width="13" style="1" customWidth="1"/>
    <col min="16133" max="16133" width="13.7109375" style="1" customWidth="1"/>
    <col min="16134" max="16134" width="14.5703125" style="1" customWidth="1"/>
    <col min="16135" max="16135" width="11.140625" style="1" customWidth="1"/>
    <col min="16136" max="16136" width="10.7109375" style="1" customWidth="1"/>
    <col min="16137" max="16137" width="31.7109375" style="1" customWidth="1"/>
    <col min="16138" max="16138" width="9.140625" style="1"/>
    <col min="16139" max="16139" width="9.5703125" style="1" bestFit="1" customWidth="1"/>
    <col min="16140" max="16384" width="9.140625" style="1"/>
  </cols>
  <sheetData>
    <row r="1" spans="1:25" hidden="1" x14ac:dyDescent="0.25"/>
    <row r="2" spans="1:25" hidden="1" x14ac:dyDescent="0.25">
      <c r="A2" s="3" t="s">
        <v>0</v>
      </c>
      <c r="B2" s="3"/>
      <c r="D2" s="2" t="s">
        <v>1</v>
      </c>
    </row>
    <row r="3" spans="1:25" hidden="1" x14ac:dyDescent="0.25">
      <c r="A3" s="4" t="s">
        <v>2</v>
      </c>
      <c r="B3" s="4"/>
      <c r="D3" s="2" t="s">
        <v>3</v>
      </c>
    </row>
    <row r="4" spans="1:25" hidden="1" x14ac:dyDescent="0.25">
      <c r="A4" s="4"/>
      <c r="B4" s="4"/>
    </row>
    <row r="5" spans="1:25" hidden="1" x14ac:dyDescent="0.25">
      <c r="A5" s="3" t="s">
        <v>4</v>
      </c>
      <c r="B5" s="3"/>
      <c r="D5" s="2" t="s">
        <v>5</v>
      </c>
    </row>
    <row r="6" spans="1:25" hidden="1" x14ac:dyDescent="0.25">
      <c r="A6" s="3" t="s">
        <v>6</v>
      </c>
      <c r="B6" s="3"/>
      <c r="D6" s="2" t="s">
        <v>7</v>
      </c>
    </row>
    <row r="7" spans="1:25" hidden="1" x14ac:dyDescent="0.25"/>
    <row r="8" spans="1:25" hidden="1" x14ac:dyDescent="0.25">
      <c r="E8" s="5" t="s">
        <v>8</v>
      </c>
      <c r="F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E9" s="5" t="s">
        <v>9</v>
      </c>
      <c r="F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E10" s="6"/>
      <c r="F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3.25" customHeight="1" x14ac:dyDescent="0.25">
      <c r="A11" s="7" t="s">
        <v>10</v>
      </c>
      <c r="B11" s="7"/>
      <c r="C11" s="7"/>
      <c r="D11" s="7"/>
      <c r="E11" s="7"/>
      <c r="F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E12" s="6"/>
      <c r="F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12" customFormat="1" ht="45" x14ac:dyDescent="0.25">
      <c r="A14" s="8" t="s">
        <v>11</v>
      </c>
      <c r="B14" s="8" t="s">
        <v>12</v>
      </c>
      <c r="C14" s="9" t="s">
        <v>13</v>
      </c>
      <c r="D14" s="9" t="s">
        <v>14</v>
      </c>
      <c r="E14" s="10" t="s">
        <v>15</v>
      </c>
      <c r="F14" s="11" t="s">
        <v>16</v>
      </c>
      <c r="I14" s="1"/>
      <c r="J14" s="1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17" customFormat="1" x14ac:dyDescent="0.25">
      <c r="A15" s="14">
        <v>1</v>
      </c>
      <c r="B15" s="15">
        <v>2</v>
      </c>
      <c r="C15" s="15">
        <v>3</v>
      </c>
      <c r="D15" s="15">
        <v>4</v>
      </c>
      <c r="E15" s="15">
        <v>5</v>
      </c>
      <c r="F15" s="16">
        <v>6</v>
      </c>
      <c r="I15" s="1"/>
      <c r="J15" s="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30" customHeight="1" x14ac:dyDescent="0.25">
      <c r="A16" s="19">
        <v>1</v>
      </c>
      <c r="B16" s="20" t="s">
        <v>17</v>
      </c>
      <c r="C16" s="27">
        <f>C18+C19</f>
        <v>70.867943000000011</v>
      </c>
      <c r="D16" s="21">
        <f>C16/8760*1000</f>
        <v>8.0899478310502282</v>
      </c>
      <c r="E16" s="22">
        <v>37.85</v>
      </c>
      <c r="F16" s="19">
        <v>29.65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19"/>
      <c r="B17" s="20" t="s">
        <v>18</v>
      </c>
      <c r="C17" s="23"/>
      <c r="D17" s="23"/>
      <c r="E17" s="24"/>
      <c r="F17" s="2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45" x14ac:dyDescent="0.25">
      <c r="A18" s="26" t="s">
        <v>19</v>
      </c>
      <c r="B18" s="20" t="s">
        <v>20</v>
      </c>
      <c r="C18" s="27">
        <f>C103</f>
        <v>1.8100000000000002E-2</v>
      </c>
      <c r="D18" s="28">
        <f>C18/8760*1000</f>
        <v>2.0662100456621006E-3</v>
      </c>
      <c r="E18" s="24"/>
      <c r="F18" s="2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26" t="s">
        <v>21</v>
      </c>
      <c r="B19" s="20" t="s">
        <v>22</v>
      </c>
      <c r="C19" s="27">
        <f>C62+C83</f>
        <v>70.849843000000007</v>
      </c>
      <c r="D19" s="21">
        <f>C19/8760*1000</f>
        <v>8.0878816210045663</v>
      </c>
      <c r="E19" s="24"/>
      <c r="F19" s="2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26"/>
      <c r="B20" s="20" t="s">
        <v>18</v>
      </c>
      <c r="C20" s="23"/>
      <c r="D20" s="21"/>
      <c r="E20" s="24"/>
      <c r="F20" s="2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26" t="s">
        <v>23</v>
      </c>
      <c r="B21" s="20" t="s">
        <v>24</v>
      </c>
      <c r="C21" s="21">
        <f>61.76+9.09</f>
        <v>70.849999999999994</v>
      </c>
      <c r="D21" s="21">
        <f>C21/8760*1000</f>
        <v>8.0878995433789953</v>
      </c>
      <c r="E21" s="24"/>
      <c r="F21" s="2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26" t="s">
        <v>25</v>
      </c>
      <c r="B22" s="20" t="s">
        <v>26</v>
      </c>
      <c r="C22" s="27">
        <f>C84+C108+C129</f>
        <v>1.7994490000000001</v>
      </c>
      <c r="D22" s="21">
        <f>C22/8760*1000</f>
        <v>0.20541655251141555</v>
      </c>
      <c r="E22" s="29"/>
      <c r="F22" s="30"/>
      <c r="H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0" x14ac:dyDescent="0.25">
      <c r="A23" s="26" t="s">
        <v>27</v>
      </c>
      <c r="B23" s="20" t="s">
        <v>28</v>
      </c>
      <c r="C23" s="27">
        <f>C16-C22</f>
        <v>69.068494000000015</v>
      </c>
      <c r="D23" s="21">
        <f>C23/8760*1000</f>
        <v>7.8845312785388133</v>
      </c>
      <c r="E23" s="19"/>
      <c r="F23" s="31"/>
      <c r="G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0" customHeight="1" x14ac:dyDescent="0.25">
      <c r="A24" s="26"/>
      <c r="B24" s="20" t="s">
        <v>29</v>
      </c>
      <c r="C24" s="23"/>
      <c r="D24" s="21"/>
      <c r="E24" s="24"/>
      <c r="F24" s="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26" t="s">
        <v>30</v>
      </c>
      <c r="B25" s="20" t="s">
        <v>31</v>
      </c>
      <c r="C25" s="21">
        <f>C26+C27+C28+C29+C30</f>
        <v>32.486274000000002</v>
      </c>
      <c r="D25" s="21">
        <f t="shared" ref="D25:D31" si="0">C25/8760*1000</f>
        <v>3.7084787671232879</v>
      </c>
      <c r="E25" s="28"/>
      <c r="F25" s="24"/>
      <c r="G25" s="3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26" t="s">
        <v>32</v>
      </c>
      <c r="B26" s="20" t="s">
        <v>33</v>
      </c>
      <c r="C26" s="21">
        <f>C112+C133</f>
        <v>17.9236</v>
      </c>
      <c r="D26" s="21">
        <f t="shared" si="0"/>
        <v>2.0460730593607304</v>
      </c>
      <c r="E26" s="27"/>
      <c r="F26" s="3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0" x14ac:dyDescent="0.25">
      <c r="A27" s="26" t="s">
        <v>34</v>
      </c>
      <c r="B27" s="20" t="s">
        <v>35</v>
      </c>
      <c r="C27" s="21">
        <f>C89+C113+C134</f>
        <v>2.012823</v>
      </c>
      <c r="D27" s="21">
        <f t="shared" si="0"/>
        <v>0.22977431506849316</v>
      </c>
      <c r="E27" s="27"/>
      <c r="F27" s="3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26" t="s">
        <v>36</v>
      </c>
      <c r="B28" s="20" t="s">
        <v>37</v>
      </c>
      <c r="C28" s="21">
        <f>C90</f>
        <v>3.9708909999999999</v>
      </c>
      <c r="D28" s="21">
        <f t="shared" si="0"/>
        <v>0.45329805936073059</v>
      </c>
      <c r="E28" s="27"/>
      <c r="F28" s="33"/>
      <c r="H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26" t="s">
        <v>36</v>
      </c>
      <c r="B29" s="20" t="s">
        <v>38</v>
      </c>
      <c r="C29" s="21">
        <f>C91</f>
        <v>5.5283980000000001</v>
      </c>
      <c r="D29" s="21">
        <f t="shared" si="0"/>
        <v>0.63109566210045664</v>
      </c>
      <c r="E29" s="27"/>
      <c r="F29" s="3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26" t="s">
        <v>39</v>
      </c>
      <c r="B30" s="20" t="s">
        <v>40</v>
      </c>
      <c r="C30" s="21">
        <f>C116</f>
        <v>3.0505620000000002</v>
      </c>
      <c r="D30" s="21">
        <f t="shared" si="0"/>
        <v>0.34823767123287674</v>
      </c>
      <c r="E30" s="27"/>
      <c r="F30" s="3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26" t="s">
        <v>41</v>
      </c>
      <c r="B31" s="20" t="s">
        <v>42</v>
      </c>
      <c r="C31" s="21">
        <f>C33</f>
        <v>36.183646000000003</v>
      </c>
      <c r="D31" s="21">
        <f t="shared" si="0"/>
        <v>4.1305531963470328</v>
      </c>
      <c r="E31" s="33"/>
      <c r="F31" s="33"/>
      <c r="G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26"/>
      <c r="B32" s="20" t="s">
        <v>29</v>
      </c>
      <c r="C32" s="23"/>
      <c r="D32" s="21"/>
      <c r="E32" s="24"/>
      <c r="F32" s="33"/>
      <c r="H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26" t="s">
        <v>43</v>
      </c>
      <c r="B33" s="34" t="s">
        <v>44</v>
      </c>
      <c r="C33" s="21">
        <f>C92</f>
        <v>36.183646000000003</v>
      </c>
      <c r="D33" s="21">
        <f>C33/8760*1000</f>
        <v>4.1305531963470328</v>
      </c>
      <c r="E33" s="33"/>
      <c r="F33" s="3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0" x14ac:dyDescent="0.25">
      <c r="A34" s="26" t="s">
        <v>45</v>
      </c>
      <c r="B34" s="20" t="s">
        <v>46</v>
      </c>
      <c r="C34" s="23"/>
      <c r="D34" s="33"/>
      <c r="E34" s="24"/>
      <c r="F34" s="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26" t="s">
        <v>47</v>
      </c>
      <c r="B35" s="20" t="s">
        <v>48</v>
      </c>
      <c r="C35" s="23"/>
      <c r="D35" s="33"/>
      <c r="E35" s="24"/>
      <c r="F35" s="2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0" x14ac:dyDescent="0.25">
      <c r="A36" s="26" t="s">
        <v>49</v>
      </c>
      <c r="B36" s="20" t="s">
        <v>50</v>
      </c>
      <c r="C36" s="23"/>
      <c r="D36" s="33"/>
      <c r="E36" s="24"/>
      <c r="F36" s="2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19">
        <v>4</v>
      </c>
      <c r="B37" s="20" t="s">
        <v>51</v>
      </c>
      <c r="C37" s="21"/>
      <c r="D37" s="21"/>
      <c r="E37" s="24"/>
      <c r="F37" s="2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35"/>
      <c r="B38" s="20" t="s">
        <v>18</v>
      </c>
      <c r="C38" s="23"/>
      <c r="D38" s="21"/>
      <c r="E38" s="24"/>
      <c r="F38" s="2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26" t="s">
        <v>52</v>
      </c>
      <c r="B39" s="20" t="s">
        <v>53</v>
      </c>
      <c r="C39" s="21"/>
      <c r="D39" s="21"/>
      <c r="E39" s="24"/>
      <c r="F39" s="2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26" t="s">
        <v>54</v>
      </c>
      <c r="B40" s="20" t="s">
        <v>22</v>
      </c>
      <c r="C40" s="21"/>
      <c r="D40" s="21"/>
      <c r="E40" s="24"/>
      <c r="F40" s="24"/>
    </row>
    <row r="41" spans="1:25" x14ac:dyDescent="0.25">
      <c r="A41" s="26"/>
      <c r="B41" s="20" t="s">
        <v>18</v>
      </c>
      <c r="C41" s="23"/>
      <c r="D41" s="21"/>
      <c r="E41" s="24"/>
      <c r="F41" s="24"/>
    </row>
    <row r="42" spans="1:25" x14ac:dyDescent="0.25">
      <c r="A42" s="26" t="s">
        <v>55</v>
      </c>
      <c r="B42" s="20" t="s">
        <v>56</v>
      </c>
      <c r="C42" s="23"/>
      <c r="D42" s="21"/>
      <c r="E42" s="24"/>
      <c r="F42" s="24"/>
    </row>
    <row r="43" spans="1:25" x14ac:dyDescent="0.25">
      <c r="A43" s="26" t="s">
        <v>57</v>
      </c>
      <c r="B43" s="20" t="s">
        <v>48</v>
      </c>
      <c r="C43" s="23"/>
      <c r="D43" s="21"/>
      <c r="E43" s="24"/>
      <c r="F43" s="24"/>
    </row>
    <row r="44" spans="1:25" x14ac:dyDescent="0.25">
      <c r="A44" s="26" t="s">
        <v>58</v>
      </c>
      <c r="B44" s="20" t="s">
        <v>59</v>
      </c>
      <c r="C44" s="21"/>
      <c r="D44" s="21"/>
      <c r="E44" s="24"/>
      <c r="F44" s="24"/>
    </row>
    <row r="45" spans="1:25" ht="12.75" customHeight="1" x14ac:dyDescent="0.25">
      <c r="A45" s="26" t="s">
        <v>60</v>
      </c>
      <c r="B45" s="20" t="s">
        <v>61</v>
      </c>
      <c r="C45" s="21"/>
      <c r="D45" s="21"/>
      <c r="E45" s="24"/>
      <c r="F45" s="24"/>
    </row>
    <row r="46" spans="1:25" x14ac:dyDescent="0.25">
      <c r="A46" s="26"/>
      <c r="B46" s="20" t="s">
        <v>29</v>
      </c>
      <c r="C46" s="23"/>
      <c r="D46" s="23"/>
      <c r="E46" s="24"/>
      <c r="F46" s="24"/>
    </row>
    <row r="47" spans="1:25" x14ac:dyDescent="0.25">
      <c r="A47" s="26" t="s">
        <v>62</v>
      </c>
      <c r="B47" s="20" t="s">
        <v>63</v>
      </c>
      <c r="C47" s="21"/>
      <c r="D47" s="21"/>
      <c r="E47" s="24"/>
      <c r="F47" s="24"/>
    </row>
    <row r="48" spans="1:25" x14ac:dyDescent="0.25">
      <c r="A48" s="26" t="s">
        <v>64</v>
      </c>
      <c r="B48" s="20" t="s">
        <v>42</v>
      </c>
      <c r="C48" s="21"/>
      <c r="D48" s="21"/>
      <c r="E48" s="24"/>
      <c r="F48" s="24"/>
    </row>
    <row r="49" spans="1:6" x14ac:dyDescent="0.25">
      <c r="A49" s="26"/>
      <c r="B49" s="20" t="s">
        <v>29</v>
      </c>
      <c r="C49" s="23"/>
      <c r="D49" s="23"/>
      <c r="E49" s="24"/>
      <c r="F49" s="24"/>
    </row>
    <row r="50" spans="1:6" x14ac:dyDescent="0.25">
      <c r="A50" s="26" t="s">
        <v>65</v>
      </c>
      <c r="B50" s="20" t="s">
        <v>24</v>
      </c>
      <c r="C50" s="21"/>
      <c r="D50" s="21"/>
      <c r="E50" s="24"/>
      <c r="F50" s="24"/>
    </row>
    <row r="51" spans="1:6" ht="30" x14ac:dyDescent="0.25">
      <c r="A51" s="26" t="s">
        <v>66</v>
      </c>
      <c r="B51" s="20" t="s">
        <v>67</v>
      </c>
      <c r="C51" s="23"/>
      <c r="D51" s="23"/>
      <c r="E51" s="24"/>
      <c r="F51" s="24"/>
    </row>
    <row r="52" spans="1:6" x14ac:dyDescent="0.25">
      <c r="A52" s="19">
        <v>7</v>
      </c>
      <c r="B52" s="20" t="s">
        <v>68</v>
      </c>
      <c r="C52" s="21"/>
      <c r="D52" s="21"/>
      <c r="E52" s="24"/>
      <c r="F52" s="24"/>
    </row>
    <row r="53" spans="1:6" x14ac:dyDescent="0.25">
      <c r="A53" s="19">
        <v>8</v>
      </c>
      <c r="B53" s="20" t="s">
        <v>69</v>
      </c>
      <c r="C53" s="21"/>
      <c r="D53" s="21"/>
      <c r="E53" s="24"/>
      <c r="F53" s="24"/>
    </row>
    <row r="54" spans="1:6" ht="12.75" customHeight="1" x14ac:dyDescent="0.25">
      <c r="A54" s="19">
        <v>9</v>
      </c>
      <c r="B54" s="20" t="s">
        <v>70</v>
      </c>
      <c r="C54" s="23"/>
      <c r="D54" s="23"/>
      <c r="E54" s="24"/>
      <c r="F54" s="24"/>
    </row>
    <row r="55" spans="1:6" x14ac:dyDescent="0.25">
      <c r="A55" s="19">
        <v>10</v>
      </c>
      <c r="B55" s="20" t="s">
        <v>71</v>
      </c>
      <c r="C55" s="23"/>
      <c r="D55" s="23"/>
      <c r="E55" s="24"/>
      <c r="F55" s="24"/>
    </row>
    <row r="56" spans="1:6" x14ac:dyDescent="0.25">
      <c r="A56" s="19">
        <v>11</v>
      </c>
      <c r="B56" s="20" t="s">
        <v>72</v>
      </c>
      <c r="C56" s="23"/>
      <c r="D56" s="23"/>
      <c r="E56" s="24"/>
      <c r="F56" s="24"/>
    </row>
    <row r="57" spans="1:6" ht="30.75" customHeight="1" x14ac:dyDescent="0.25">
      <c r="A57" s="26">
        <v>12</v>
      </c>
      <c r="B57" s="20" t="s">
        <v>73</v>
      </c>
      <c r="C57" s="21">
        <f>C62</f>
        <v>9.0890000000000004</v>
      </c>
      <c r="D57" s="21">
        <f>C57/8760*1000</f>
        <v>1.0375570776255709</v>
      </c>
      <c r="E57" s="24"/>
      <c r="F57" s="24"/>
    </row>
    <row r="58" spans="1:6" x14ac:dyDescent="0.25">
      <c r="A58" s="35"/>
      <c r="B58" s="20" t="s">
        <v>18</v>
      </c>
      <c r="C58" s="21"/>
      <c r="D58" s="21"/>
      <c r="E58" s="24"/>
      <c r="F58" s="24"/>
    </row>
    <row r="59" spans="1:6" x14ac:dyDescent="0.25">
      <c r="A59" s="26" t="s">
        <v>74</v>
      </c>
      <c r="B59" s="20" t="s">
        <v>53</v>
      </c>
      <c r="C59" s="21"/>
      <c r="D59" s="21"/>
      <c r="E59" s="24"/>
      <c r="F59" s="24"/>
    </row>
    <row r="60" spans="1:6" x14ac:dyDescent="0.25">
      <c r="A60" s="26" t="s">
        <v>75</v>
      </c>
      <c r="B60" s="20" t="s">
        <v>22</v>
      </c>
      <c r="C60" s="21"/>
      <c r="D60" s="21"/>
      <c r="E60" s="24"/>
      <c r="F60" s="24"/>
    </row>
    <row r="61" spans="1:6" x14ac:dyDescent="0.25">
      <c r="A61" s="26"/>
      <c r="B61" s="20" t="s">
        <v>18</v>
      </c>
      <c r="C61" s="21"/>
      <c r="D61" s="21"/>
      <c r="E61" s="24"/>
      <c r="F61" s="24"/>
    </row>
    <row r="62" spans="1:6" x14ac:dyDescent="0.25">
      <c r="A62" s="26" t="s">
        <v>76</v>
      </c>
      <c r="B62" s="20" t="s">
        <v>24</v>
      </c>
      <c r="C62" s="21">
        <v>9.0890000000000004</v>
      </c>
      <c r="D62" s="21">
        <f>C62/8760*1000</f>
        <v>1.0375570776255709</v>
      </c>
      <c r="E62" s="24"/>
      <c r="F62" s="24"/>
    </row>
    <row r="63" spans="1:6" x14ac:dyDescent="0.25">
      <c r="A63" s="26" t="s">
        <v>77</v>
      </c>
      <c r="B63" s="20" t="s">
        <v>48</v>
      </c>
      <c r="C63" s="21"/>
      <c r="D63" s="21"/>
      <c r="E63" s="24"/>
      <c r="F63" s="24"/>
    </row>
    <row r="64" spans="1:6" x14ac:dyDescent="0.25">
      <c r="A64" s="26" t="s">
        <v>78</v>
      </c>
      <c r="B64" s="20" t="s">
        <v>79</v>
      </c>
      <c r="C64" s="21"/>
      <c r="D64" s="21"/>
      <c r="E64" s="24"/>
      <c r="F64" s="24"/>
    </row>
    <row r="65" spans="1:12" x14ac:dyDescent="0.25">
      <c r="A65" s="26" t="s">
        <v>80</v>
      </c>
      <c r="B65" s="20" t="s">
        <v>61</v>
      </c>
      <c r="C65" s="21"/>
      <c r="D65" s="21"/>
      <c r="E65" s="24"/>
      <c r="F65" s="24"/>
    </row>
    <row r="66" spans="1:12" x14ac:dyDescent="0.25">
      <c r="A66" s="26"/>
      <c r="B66" s="20" t="s">
        <v>29</v>
      </c>
      <c r="C66" s="23"/>
      <c r="D66" s="23"/>
      <c r="E66" s="24"/>
      <c r="F66" s="24"/>
    </row>
    <row r="67" spans="1:12" x14ac:dyDescent="0.25">
      <c r="A67" s="26" t="s">
        <v>81</v>
      </c>
      <c r="B67" s="20" t="s">
        <v>63</v>
      </c>
      <c r="C67" s="21"/>
      <c r="D67" s="21"/>
      <c r="E67" s="24"/>
      <c r="F67" s="24"/>
    </row>
    <row r="68" spans="1:12" x14ac:dyDescent="0.25">
      <c r="A68" s="26" t="s">
        <v>82</v>
      </c>
      <c r="B68" s="20" t="s">
        <v>42</v>
      </c>
      <c r="C68" s="21"/>
      <c r="D68" s="21"/>
      <c r="E68" s="24"/>
      <c r="F68" s="24"/>
    </row>
    <row r="69" spans="1:12" x14ac:dyDescent="0.25">
      <c r="A69" s="26"/>
      <c r="B69" s="20" t="s">
        <v>29</v>
      </c>
      <c r="C69" s="23"/>
      <c r="D69" s="23"/>
      <c r="E69" s="24"/>
      <c r="F69" s="24"/>
    </row>
    <row r="70" spans="1:12" x14ac:dyDescent="0.25">
      <c r="A70" s="26" t="s">
        <v>83</v>
      </c>
      <c r="B70" s="20" t="s">
        <v>56</v>
      </c>
      <c r="C70" s="21"/>
      <c r="D70" s="21"/>
      <c r="E70" s="24"/>
      <c r="F70" s="24"/>
    </row>
    <row r="71" spans="1:12" ht="30" x14ac:dyDescent="0.25">
      <c r="A71" s="35" t="s">
        <v>84</v>
      </c>
      <c r="B71" s="20" t="s">
        <v>85</v>
      </c>
      <c r="C71" s="21"/>
      <c r="D71" s="21"/>
      <c r="E71" s="24"/>
      <c r="F71" s="24"/>
      <c r="H71" s="2"/>
    </row>
    <row r="72" spans="1:12" x14ac:dyDescent="0.25">
      <c r="A72" s="35" t="s">
        <v>86</v>
      </c>
      <c r="B72" s="20" t="s">
        <v>48</v>
      </c>
      <c r="C72" s="23"/>
      <c r="D72" s="23"/>
      <c r="E72" s="24"/>
      <c r="F72" s="24"/>
    </row>
    <row r="73" spans="1:12" ht="30" x14ac:dyDescent="0.25">
      <c r="A73" s="35" t="s">
        <v>87</v>
      </c>
      <c r="B73" s="20" t="s">
        <v>88</v>
      </c>
      <c r="C73" s="21"/>
      <c r="D73" s="23"/>
      <c r="E73" s="24"/>
      <c r="F73" s="24"/>
    </row>
    <row r="74" spans="1:12" x14ac:dyDescent="0.25">
      <c r="A74" s="26" t="s">
        <v>89</v>
      </c>
      <c r="B74" s="20" t="s">
        <v>90</v>
      </c>
      <c r="C74" s="21">
        <f>C76</f>
        <v>9.0890000000000004</v>
      </c>
      <c r="D74" s="21">
        <f>C74/8760*1000</f>
        <v>1.0375570776255709</v>
      </c>
      <c r="E74" s="24"/>
      <c r="F74" s="24"/>
    </row>
    <row r="75" spans="1:12" x14ac:dyDescent="0.25">
      <c r="A75" s="26" t="s">
        <v>91</v>
      </c>
      <c r="B75" s="20" t="s">
        <v>70</v>
      </c>
      <c r="C75" s="21"/>
      <c r="D75" s="27"/>
      <c r="E75" s="24"/>
      <c r="F75" s="24"/>
    </row>
    <row r="76" spans="1:12" ht="12.75" customHeight="1" x14ac:dyDescent="0.25">
      <c r="A76" s="26" t="s">
        <v>92</v>
      </c>
      <c r="B76" s="20" t="s">
        <v>71</v>
      </c>
      <c r="C76" s="21">
        <f>C62</f>
        <v>9.0890000000000004</v>
      </c>
      <c r="D76" s="21">
        <f>C76/8760*1000</f>
        <v>1.0375570776255709</v>
      </c>
      <c r="E76" s="24"/>
      <c r="F76" s="24"/>
    </row>
    <row r="77" spans="1:12" x14ac:dyDescent="0.25">
      <c r="A77" s="26" t="s">
        <v>93</v>
      </c>
      <c r="B77" s="20" t="s">
        <v>72</v>
      </c>
      <c r="C77" s="23"/>
      <c r="D77" s="33"/>
      <c r="E77" s="24"/>
      <c r="F77" s="24"/>
    </row>
    <row r="78" spans="1:12" x14ac:dyDescent="0.25">
      <c r="A78" s="26" t="s">
        <v>94</v>
      </c>
      <c r="B78" s="20" t="s">
        <v>95</v>
      </c>
      <c r="C78" s="21">
        <f>C81</f>
        <v>61.760843000000001</v>
      </c>
      <c r="D78" s="21">
        <f>C78/8760*1000</f>
        <v>7.0503245433789958</v>
      </c>
      <c r="E78" s="19"/>
      <c r="F78" s="24"/>
    </row>
    <row r="79" spans="1:12" x14ac:dyDescent="0.25">
      <c r="A79" s="26"/>
      <c r="B79" s="20" t="s">
        <v>18</v>
      </c>
      <c r="C79" s="21"/>
      <c r="D79" s="23"/>
      <c r="E79" s="24"/>
      <c r="F79" s="24"/>
    </row>
    <row r="80" spans="1:12" ht="12.75" customHeight="1" x14ac:dyDescent="0.25">
      <c r="A80" s="26" t="s">
        <v>96</v>
      </c>
      <c r="B80" s="20" t="s">
        <v>20</v>
      </c>
      <c r="C80" s="21"/>
      <c r="D80" s="21"/>
      <c r="E80" s="24"/>
      <c r="F80" s="24"/>
      <c r="J80" s="17"/>
      <c r="K80" s="17"/>
      <c r="L80" s="17"/>
    </row>
    <row r="81" spans="1:15" x14ac:dyDescent="0.25">
      <c r="A81" s="26" t="s">
        <v>97</v>
      </c>
      <c r="B81" s="20" t="s">
        <v>22</v>
      </c>
      <c r="C81" s="21">
        <f>C83</f>
        <v>61.760843000000001</v>
      </c>
      <c r="D81" s="21">
        <f>C81/8760*1000</f>
        <v>7.0503245433789958</v>
      </c>
      <c r="E81" s="24"/>
      <c r="F81" s="24"/>
      <c r="J81" s="17"/>
      <c r="K81" s="17"/>
      <c r="L81" s="17"/>
      <c r="M81" s="17"/>
    </row>
    <row r="82" spans="1:15" x14ac:dyDescent="0.25">
      <c r="A82" s="26"/>
      <c r="B82" s="20" t="s">
        <v>18</v>
      </c>
      <c r="C82" s="21"/>
      <c r="D82" s="23"/>
      <c r="E82" s="24"/>
      <c r="F82" s="24"/>
      <c r="I82" s="36"/>
      <c r="J82" s="37"/>
      <c r="K82" s="38"/>
      <c r="L82" s="18"/>
    </row>
    <row r="83" spans="1:15" x14ac:dyDescent="0.25">
      <c r="A83" s="26" t="s">
        <v>98</v>
      </c>
      <c r="B83" s="20" t="s">
        <v>24</v>
      </c>
      <c r="C83" s="21">
        <v>61.760843000000001</v>
      </c>
      <c r="D83" s="21">
        <f>C83/8760*1000</f>
        <v>7.0503245433789958</v>
      </c>
      <c r="E83" s="19"/>
      <c r="F83" s="24"/>
      <c r="I83" s="39"/>
      <c r="J83" s="40"/>
      <c r="K83" s="40"/>
      <c r="L83" s="41"/>
      <c r="N83" s="32"/>
      <c r="O83" s="2"/>
    </row>
    <row r="84" spans="1:15" x14ac:dyDescent="0.25">
      <c r="A84" s="26" t="s">
        <v>99</v>
      </c>
      <c r="B84" s="20" t="s">
        <v>79</v>
      </c>
      <c r="C84" s="21">
        <v>0.44436399999999998</v>
      </c>
      <c r="D84" s="21">
        <f>C84/8760*1000</f>
        <v>5.0726484018264836E-2</v>
      </c>
      <c r="E84" s="24"/>
      <c r="F84" s="42"/>
      <c r="I84" s="39"/>
      <c r="J84" s="40"/>
      <c r="K84" s="40"/>
      <c r="L84" s="41"/>
      <c r="N84" s="32"/>
      <c r="O84" s="2"/>
    </row>
    <row r="85" spans="1:15" x14ac:dyDescent="0.25">
      <c r="A85" s="26" t="s">
        <v>100</v>
      </c>
      <c r="B85" s="20" t="s">
        <v>61</v>
      </c>
      <c r="C85" s="21">
        <f>C78-C84</f>
        <v>61.316479000000001</v>
      </c>
      <c r="D85" s="21">
        <f>C85/8760*1000</f>
        <v>6.9995980593607312</v>
      </c>
      <c r="E85" s="19"/>
      <c r="F85" s="22"/>
      <c r="I85" s="39"/>
      <c r="J85" s="40"/>
      <c r="K85" s="43"/>
      <c r="L85" s="17"/>
      <c r="N85" s="32"/>
      <c r="O85" s="2"/>
    </row>
    <row r="86" spans="1:15" x14ac:dyDescent="0.25">
      <c r="A86" s="26"/>
      <c r="B86" s="20" t="s">
        <v>29</v>
      </c>
      <c r="C86" s="23"/>
      <c r="D86" s="23"/>
      <c r="E86" s="24"/>
      <c r="F86" s="24"/>
      <c r="I86" s="39"/>
      <c r="J86" s="40"/>
      <c r="K86" s="43"/>
      <c r="L86" s="17"/>
      <c r="N86" s="32"/>
      <c r="O86" s="2"/>
    </row>
    <row r="87" spans="1:15" x14ac:dyDescent="0.25">
      <c r="A87" s="26" t="s">
        <v>101</v>
      </c>
      <c r="B87" s="20" t="s">
        <v>102</v>
      </c>
      <c r="C87" s="21">
        <f>C88+C89+C90+C91</f>
        <v>9.6709990000000001</v>
      </c>
      <c r="D87" s="21">
        <f t="shared" ref="D87:D92" si="1">C87/8760*1000</f>
        <v>1.1039953196347032</v>
      </c>
      <c r="E87" s="19"/>
      <c r="F87" s="24"/>
      <c r="H87" s="32"/>
      <c r="I87" s="44"/>
      <c r="J87" s="40"/>
      <c r="K87" s="43"/>
      <c r="L87" s="17"/>
    </row>
    <row r="88" spans="1:15" x14ac:dyDescent="0.25">
      <c r="A88" s="26" t="s">
        <v>103</v>
      </c>
      <c r="B88" s="20" t="s">
        <v>33</v>
      </c>
      <c r="C88" s="21">
        <v>0</v>
      </c>
      <c r="D88" s="21">
        <f t="shared" si="1"/>
        <v>0</v>
      </c>
      <c r="E88" s="19"/>
      <c r="F88" s="24"/>
      <c r="I88" s="39"/>
      <c r="J88" s="40"/>
      <c r="K88" s="43"/>
      <c r="L88" s="17"/>
    </row>
    <row r="89" spans="1:15" ht="30" x14ac:dyDescent="0.25">
      <c r="A89" s="26" t="s">
        <v>104</v>
      </c>
      <c r="B89" s="20" t="s">
        <v>35</v>
      </c>
      <c r="C89" s="21">
        <v>0.17171</v>
      </c>
      <c r="D89" s="21">
        <f t="shared" si="1"/>
        <v>1.9601598173515984E-2</v>
      </c>
      <c r="E89" s="27"/>
      <c r="F89" s="24"/>
      <c r="I89" s="45"/>
      <c r="J89" s="46"/>
      <c r="K89" s="47"/>
      <c r="L89" s="48"/>
    </row>
    <row r="90" spans="1:15" x14ac:dyDescent="0.25">
      <c r="A90" s="26" t="s">
        <v>105</v>
      </c>
      <c r="B90" s="20" t="s">
        <v>37</v>
      </c>
      <c r="C90" s="21">
        <v>3.9708909999999999</v>
      </c>
      <c r="D90" s="21">
        <f t="shared" si="1"/>
        <v>0.45329805936073059</v>
      </c>
      <c r="E90" s="19"/>
      <c r="F90" s="24"/>
      <c r="I90" s="45"/>
      <c r="J90" s="38"/>
      <c r="K90" s="38"/>
      <c r="L90" s="18"/>
    </row>
    <row r="91" spans="1:15" x14ac:dyDescent="0.25">
      <c r="A91" s="26" t="s">
        <v>106</v>
      </c>
      <c r="B91" s="20" t="s">
        <v>38</v>
      </c>
      <c r="C91" s="21">
        <v>5.5283980000000001</v>
      </c>
      <c r="D91" s="21">
        <f t="shared" si="1"/>
        <v>0.63109566210045664</v>
      </c>
      <c r="E91" s="19"/>
      <c r="F91" s="24"/>
      <c r="I91" s="45"/>
      <c r="J91" s="45"/>
      <c r="K91" s="45"/>
    </row>
    <row r="92" spans="1:15" x14ac:dyDescent="0.25">
      <c r="A92" s="26" t="s">
        <v>107</v>
      </c>
      <c r="B92" s="20" t="s">
        <v>42</v>
      </c>
      <c r="C92" s="21">
        <f>C94</f>
        <v>36.183646000000003</v>
      </c>
      <c r="D92" s="21">
        <f t="shared" si="1"/>
        <v>4.1305531963470328</v>
      </c>
      <c r="E92" s="24"/>
      <c r="F92" s="24"/>
      <c r="H92" s="49"/>
      <c r="I92" s="45"/>
      <c r="J92" s="45"/>
      <c r="K92" s="45"/>
    </row>
    <row r="93" spans="1:15" x14ac:dyDescent="0.25">
      <c r="A93" s="24"/>
      <c r="B93" s="20" t="s">
        <v>29</v>
      </c>
      <c r="C93" s="23"/>
      <c r="D93" s="23"/>
      <c r="E93" s="24"/>
      <c r="F93" s="24"/>
    </row>
    <row r="94" spans="1:15" x14ac:dyDescent="0.25">
      <c r="A94" s="26" t="s">
        <v>108</v>
      </c>
      <c r="B94" s="34" t="s">
        <v>44</v>
      </c>
      <c r="C94" s="21">
        <v>36.183646000000003</v>
      </c>
      <c r="D94" s="21">
        <f>C94/8760*1000</f>
        <v>4.1305531963470328</v>
      </c>
      <c r="E94" s="24"/>
      <c r="F94" s="24"/>
    </row>
    <row r="95" spans="1:15" ht="30" x14ac:dyDescent="0.25">
      <c r="A95" s="26" t="s">
        <v>109</v>
      </c>
      <c r="B95" s="20" t="s">
        <v>110</v>
      </c>
      <c r="C95" s="21"/>
      <c r="D95" s="33"/>
      <c r="E95" s="24"/>
      <c r="F95" s="24"/>
    </row>
    <row r="96" spans="1:15" x14ac:dyDescent="0.25">
      <c r="A96" s="26" t="s">
        <v>111</v>
      </c>
      <c r="B96" s="20" t="s">
        <v>48</v>
      </c>
      <c r="C96" s="23"/>
      <c r="D96" s="33"/>
      <c r="E96" s="24"/>
      <c r="F96" s="50"/>
      <c r="I96" s="6"/>
      <c r="M96" s="3"/>
    </row>
    <row r="97" spans="1:12" ht="30" x14ac:dyDescent="0.25">
      <c r="A97" s="26" t="s">
        <v>112</v>
      </c>
      <c r="B97" s="20" t="s">
        <v>113</v>
      </c>
      <c r="C97" s="23"/>
      <c r="D97" s="33"/>
      <c r="E97" s="24"/>
      <c r="F97" s="24"/>
      <c r="I97" s="6"/>
      <c r="J97" s="49"/>
      <c r="K97" s="51"/>
      <c r="L97" s="49"/>
    </row>
    <row r="98" spans="1:12" x14ac:dyDescent="0.25">
      <c r="A98" s="26" t="s">
        <v>114</v>
      </c>
      <c r="B98" s="20" t="s">
        <v>115</v>
      </c>
      <c r="C98" s="21">
        <f>C99</f>
        <v>15.461833999999996</v>
      </c>
      <c r="D98" s="21">
        <f>C98/8760*1000</f>
        <v>1.7650495433789948</v>
      </c>
      <c r="E98" s="24"/>
      <c r="F98" s="24"/>
      <c r="I98" s="6"/>
      <c r="J98" s="51"/>
      <c r="K98" s="49"/>
      <c r="L98" s="49"/>
    </row>
    <row r="99" spans="1:12" x14ac:dyDescent="0.25">
      <c r="A99" s="26" t="s">
        <v>116</v>
      </c>
      <c r="B99" s="20" t="s">
        <v>71</v>
      </c>
      <c r="C99" s="21">
        <f>C85-C87-C92</f>
        <v>15.461833999999996</v>
      </c>
      <c r="D99" s="21">
        <f>C99/8760*1000</f>
        <v>1.7650495433789948</v>
      </c>
      <c r="E99" s="24"/>
      <c r="F99" s="24"/>
      <c r="J99" s="32"/>
    </row>
    <row r="100" spans="1:12" x14ac:dyDescent="0.25">
      <c r="A100" s="26" t="s">
        <v>117</v>
      </c>
      <c r="B100" s="20" t="s">
        <v>72</v>
      </c>
      <c r="C100" s="23"/>
      <c r="D100" s="23"/>
      <c r="E100" s="24"/>
      <c r="F100" s="24"/>
      <c r="L100" s="32"/>
    </row>
    <row r="101" spans="1:12" x14ac:dyDescent="0.25">
      <c r="A101" s="26" t="s">
        <v>118</v>
      </c>
      <c r="B101" s="20" t="s">
        <v>119</v>
      </c>
      <c r="C101" s="21">
        <f>C98+C103+C76</f>
        <v>24.568933999999999</v>
      </c>
      <c r="D101" s="21">
        <f>C101/8760*1000</f>
        <v>2.8046728310502278</v>
      </c>
      <c r="E101" s="19"/>
      <c r="F101" s="24"/>
    </row>
    <row r="102" spans="1:12" ht="12.75" customHeight="1" x14ac:dyDescent="0.25">
      <c r="A102" s="26"/>
      <c r="B102" s="20" t="s">
        <v>18</v>
      </c>
      <c r="C102" s="21"/>
      <c r="D102" s="23"/>
      <c r="E102" s="24"/>
      <c r="F102" s="24"/>
    </row>
    <row r="103" spans="1:12" ht="45" x14ac:dyDescent="0.25">
      <c r="A103" s="26" t="s">
        <v>120</v>
      </c>
      <c r="B103" s="20" t="s">
        <v>20</v>
      </c>
      <c r="C103" s="21">
        <v>1.8100000000000002E-2</v>
      </c>
      <c r="D103" s="21">
        <f>C103/8760*1000</f>
        <v>2.0662100456621006E-3</v>
      </c>
      <c r="E103" s="19"/>
      <c r="F103" s="24"/>
    </row>
    <row r="104" spans="1:12" x14ac:dyDescent="0.25">
      <c r="A104" s="26" t="s">
        <v>121</v>
      </c>
      <c r="B104" s="20" t="s">
        <v>22</v>
      </c>
      <c r="C104" s="21"/>
      <c r="D104" s="21"/>
      <c r="E104" s="24"/>
      <c r="F104" s="24"/>
    </row>
    <row r="105" spans="1:12" x14ac:dyDescent="0.25">
      <c r="A105" s="26"/>
      <c r="B105" s="20" t="s">
        <v>18</v>
      </c>
      <c r="C105" s="21"/>
      <c r="D105" s="23"/>
      <c r="E105" s="24"/>
      <c r="F105" s="24"/>
    </row>
    <row r="106" spans="1:12" x14ac:dyDescent="0.25">
      <c r="A106" s="26" t="s">
        <v>122</v>
      </c>
      <c r="B106" s="20" t="s">
        <v>24</v>
      </c>
      <c r="C106" s="21"/>
      <c r="D106" s="21"/>
      <c r="E106" s="24"/>
      <c r="F106" s="24"/>
    </row>
    <row r="107" spans="1:12" x14ac:dyDescent="0.25">
      <c r="A107" s="26" t="s">
        <v>123</v>
      </c>
      <c r="B107" s="20" t="s">
        <v>48</v>
      </c>
      <c r="C107" s="21"/>
      <c r="D107" s="23"/>
      <c r="E107" s="24"/>
      <c r="F107" s="24"/>
    </row>
    <row r="108" spans="1:12" x14ac:dyDescent="0.25">
      <c r="A108" s="26" t="s">
        <v>124</v>
      </c>
      <c r="B108" s="20" t="s">
        <v>79</v>
      </c>
      <c r="C108" s="21">
        <v>0.59210700000000005</v>
      </c>
      <c r="D108" s="21">
        <f>C108/8760*1000</f>
        <v>6.7592123287671238E-2</v>
      </c>
      <c r="E108" s="24"/>
      <c r="F108" s="24"/>
    </row>
    <row r="109" spans="1:12" x14ac:dyDescent="0.25">
      <c r="A109" s="26" t="s">
        <v>125</v>
      </c>
      <c r="B109" s="20" t="s">
        <v>61</v>
      </c>
      <c r="C109" s="21">
        <f>C101-C108</f>
        <v>23.976827</v>
      </c>
      <c r="D109" s="21">
        <f>C109/8760*1000</f>
        <v>2.7370807077625572</v>
      </c>
      <c r="E109" s="19"/>
      <c r="F109" s="22"/>
    </row>
    <row r="110" spans="1:12" x14ac:dyDescent="0.25">
      <c r="A110" s="26"/>
      <c r="B110" s="20" t="s">
        <v>29</v>
      </c>
      <c r="C110" s="23"/>
      <c r="D110" s="23"/>
      <c r="E110" s="24"/>
      <c r="F110" s="24"/>
    </row>
    <row r="111" spans="1:12" x14ac:dyDescent="0.25">
      <c r="A111" s="26" t="s">
        <v>126</v>
      </c>
      <c r="B111" s="20" t="s">
        <v>102</v>
      </c>
      <c r="C111" s="21">
        <f>C112+C113+C114+C115+C116</f>
        <v>11.530000000000001</v>
      </c>
      <c r="D111" s="21">
        <f>C111/8760*1000</f>
        <v>1.3162100456621006</v>
      </c>
      <c r="E111" s="19"/>
      <c r="F111" s="24"/>
      <c r="H111" s="49"/>
    </row>
    <row r="112" spans="1:12" x14ac:dyDescent="0.25">
      <c r="A112" s="26" t="s">
        <v>127</v>
      </c>
      <c r="B112" s="20" t="s">
        <v>33</v>
      </c>
      <c r="C112" s="21">
        <f>0.021725+7.670124</f>
        <v>7.6918490000000004</v>
      </c>
      <c r="D112" s="21">
        <f>C112/8760*1000</f>
        <v>0.87806495433789966</v>
      </c>
      <c r="E112" s="19"/>
      <c r="F112" s="24"/>
    </row>
    <row r="113" spans="1:7" ht="30" x14ac:dyDescent="0.25">
      <c r="A113" s="26" t="s">
        <v>128</v>
      </c>
      <c r="B113" s="20" t="s">
        <v>35</v>
      </c>
      <c r="C113" s="21">
        <v>0.78758899999999998</v>
      </c>
      <c r="D113" s="21">
        <f>C113/8760*1000</f>
        <v>8.99074200913242E-2</v>
      </c>
      <c r="E113" s="19"/>
      <c r="F113" s="24"/>
    </row>
    <row r="114" spans="1:7" x14ac:dyDescent="0.25">
      <c r="A114" s="26" t="s">
        <v>129</v>
      </c>
      <c r="B114" s="20" t="s">
        <v>37</v>
      </c>
      <c r="C114" s="21"/>
      <c r="D114" s="21"/>
      <c r="E114" s="19"/>
      <c r="F114" s="24"/>
    </row>
    <row r="115" spans="1:7" x14ac:dyDescent="0.25">
      <c r="A115" s="26" t="s">
        <v>130</v>
      </c>
      <c r="B115" s="20" t="s">
        <v>38</v>
      </c>
      <c r="C115" s="21"/>
      <c r="D115" s="21"/>
      <c r="E115" s="19"/>
      <c r="F115" s="24"/>
    </row>
    <row r="116" spans="1:7" x14ac:dyDescent="0.25">
      <c r="A116" s="26" t="s">
        <v>131</v>
      </c>
      <c r="B116" s="20" t="s">
        <v>40</v>
      </c>
      <c r="C116" s="21">
        <v>3.0505620000000002</v>
      </c>
      <c r="D116" s="21">
        <f>C116/8760*1000</f>
        <v>0.34823767123287674</v>
      </c>
      <c r="E116" s="19"/>
      <c r="F116" s="24"/>
      <c r="G116" s="52"/>
    </row>
    <row r="117" spans="1:7" x14ac:dyDescent="0.25">
      <c r="A117" s="26" t="s">
        <v>132</v>
      </c>
      <c r="B117" s="20" t="s">
        <v>42</v>
      </c>
      <c r="C117" s="21"/>
      <c r="D117" s="53"/>
      <c r="E117" s="24"/>
      <c r="F117" s="24"/>
    </row>
    <row r="118" spans="1:7" x14ac:dyDescent="0.25">
      <c r="A118" s="26"/>
      <c r="B118" s="20" t="s">
        <v>29</v>
      </c>
      <c r="C118" s="23"/>
      <c r="D118" s="54"/>
      <c r="E118" s="24"/>
      <c r="F118" s="24"/>
    </row>
    <row r="119" spans="1:7" x14ac:dyDescent="0.25">
      <c r="A119" s="26" t="s">
        <v>133</v>
      </c>
      <c r="B119" s="34" t="s">
        <v>44</v>
      </c>
      <c r="C119" s="21"/>
      <c r="D119" s="53"/>
      <c r="E119" s="24"/>
      <c r="F119" s="24"/>
    </row>
    <row r="120" spans="1:7" ht="30" x14ac:dyDescent="0.25">
      <c r="A120" s="26" t="s">
        <v>134</v>
      </c>
      <c r="B120" s="20" t="s">
        <v>135</v>
      </c>
      <c r="C120" s="21"/>
      <c r="D120" s="53"/>
      <c r="E120" s="24"/>
      <c r="F120" s="24"/>
    </row>
    <row r="121" spans="1:7" x14ac:dyDescent="0.25">
      <c r="A121" s="26" t="s">
        <v>136</v>
      </c>
      <c r="B121" s="20" t="s">
        <v>137</v>
      </c>
      <c r="C121" s="21">
        <f>C122</f>
        <v>12.446826999999999</v>
      </c>
      <c r="D121" s="21">
        <f>C121/8760*1000</f>
        <v>1.4208706621004565</v>
      </c>
      <c r="E121" s="19"/>
      <c r="F121" s="24"/>
    </row>
    <row r="122" spans="1:7" x14ac:dyDescent="0.25">
      <c r="A122" s="26" t="s">
        <v>138</v>
      </c>
      <c r="B122" s="20" t="s">
        <v>72</v>
      </c>
      <c r="C122" s="21">
        <f>C109-C111</f>
        <v>12.446826999999999</v>
      </c>
      <c r="D122" s="21">
        <f>C122/8760*1000</f>
        <v>1.4208706621004565</v>
      </c>
      <c r="E122" s="19"/>
      <c r="F122" s="24"/>
    </row>
    <row r="123" spans="1:7" x14ac:dyDescent="0.25">
      <c r="A123" s="26" t="s">
        <v>139</v>
      </c>
      <c r="B123" s="20" t="s">
        <v>140</v>
      </c>
      <c r="C123" s="21">
        <f>C121</f>
        <v>12.446826999999999</v>
      </c>
      <c r="D123" s="21">
        <f>C123/8760*1000</f>
        <v>1.4208706621004565</v>
      </c>
      <c r="E123" s="24"/>
      <c r="F123" s="24"/>
    </row>
    <row r="124" spans="1:7" ht="12.75" customHeight="1" x14ac:dyDescent="0.25">
      <c r="A124" s="26"/>
      <c r="B124" s="20" t="s">
        <v>18</v>
      </c>
      <c r="C124" s="21"/>
      <c r="D124" s="23"/>
      <c r="E124" s="24"/>
      <c r="F124" s="24"/>
    </row>
    <row r="125" spans="1:7" x14ac:dyDescent="0.25">
      <c r="A125" s="26" t="s">
        <v>141</v>
      </c>
      <c r="B125" s="20" t="s">
        <v>53</v>
      </c>
      <c r="C125" s="21"/>
      <c r="D125" s="21"/>
      <c r="E125" s="24"/>
      <c r="F125" s="24"/>
    </row>
    <row r="126" spans="1:7" x14ac:dyDescent="0.25">
      <c r="A126" s="26" t="s">
        <v>142</v>
      </c>
      <c r="B126" s="20" t="s">
        <v>22</v>
      </c>
      <c r="C126" s="21"/>
      <c r="D126" s="21"/>
      <c r="E126" s="24"/>
      <c r="F126" s="24"/>
    </row>
    <row r="127" spans="1:7" x14ac:dyDescent="0.25">
      <c r="A127" s="24"/>
      <c r="B127" s="20" t="s">
        <v>18</v>
      </c>
      <c r="C127" s="21"/>
      <c r="D127" s="21"/>
      <c r="E127" s="24"/>
      <c r="F127" s="24"/>
    </row>
    <row r="128" spans="1:7" x14ac:dyDescent="0.25">
      <c r="A128" s="26" t="s">
        <v>143</v>
      </c>
      <c r="B128" s="20" t="s">
        <v>24</v>
      </c>
      <c r="C128" s="21"/>
      <c r="D128" s="21"/>
      <c r="E128" s="24"/>
      <c r="F128" s="24"/>
    </row>
    <row r="129" spans="1:76" x14ac:dyDescent="0.25">
      <c r="A129" s="26">
        <v>31</v>
      </c>
      <c r="B129" s="20" t="s">
        <v>79</v>
      </c>
      <c r="C129" s="21">
        <v>0.76297800000000005</v>
      </c>
      <c r="D129" s="21">
        <f>C129/8760*1000</f>
        <v>8.7097945205479463E-2</v>
      </c>
      <c r="E129" s="24"/>
      <c r="F129" s="24"/>
    </row>
    <row r="130" spans="1:76" x14ac:dyDescent="0.25">
      <c r="A130" s="26" t="s">
        <v>144</v>
      </c>
      <c r="B130" s="20" t="s">
        <v>61</v>
      </c>
      <c r="C130" s="21">
        <f>C121-C129</f>
        <v>11.683848999999999</v>
      </c>
      <c r="D130" s="21">
        <f>C130/8760*1000</f>
        <v>1.3337727168949769</v>
      </c>
      <c r="E130" s="19"/>
      <c r="F130" s="22"/>
    </row>
    <row r="131" spans="1:76" x14ac:dyDescent="0.25">
      <c r="A131" s="26"/>
      <c r="B131" s="20" t="s">
        <v>29</v>
      </c>
      <c r="C131" s="23"/>
      <c r="D131" s="23"/>
      <c r="E131" s="24"/>
      <c r="F131" s="24"/>
    </row>
    <row r="132" spans="1:76" x14ac:dyDescent="0.25">
      <c r="A132" s="26" t="s">
        <v>145</v>
      </c>
      <c r="B132" s="20" t="s">
        <v>31</v>
      </c>
      <c r="C132" s="21">
        <f>C130</f>
        <v>11.683848999999999</v>
      </c>
      <c r="D132" s="21">
        <f>C132/8760*1000</f>
        <v>1.3337727168949769</v>
      </c>
      <c r="E132" s="19"/>
      <c r="F132" s="24"/>
    </row>
    <row r="133" spans="1:76" x14ac:dyDescent="0.25">
      <c r="A133" s="26" t="s">
        <v>146</v>
      </c>
      <c r="B133" s="20" t="s">
        <v>33</v>
      </c>
      <c r="C133" s="21">
        <f>10.630126-C137</f>
        <v>10.231751000000001</v>
      </c>
      <c r="D133" s="21">
        <f>C133/8760*1000</f>
        <v>1.1680081050228313</v>
      </c>
      <c r="E133" s="19"/>
      <c r="F133" s="24"/>
    </row>
    <row r="134" spans="1:76" ht="30" x14ac:dyDescent="0.25">
      <c r="A134" s="26" t="s">
        <v>147</v>
      </c>
      <c r="B134" s="20" t="s">
        <v>35</v>
      </c>
      <c r="C134" s="21">
        <v>1.0535239999999999</v>
      </c>
      <c r="D134" s="21">
        <f>C134/8760*1000</f>
        <v>0.12026529680365296</v>
      </c>
      <c r="E134" s="19"/>
      <c r="F134" s="24"/>
      <c r="G134" s="51"/>
      <c r="H134" s="51"/>
    </row>
    <row r="135" spans="1:76" x14ac:dyDescent="0.25">
      <c r="A135" s="26" t="s">
        <v>148</v>
      </c>
      <c r="B135" s="20" t="s">
        <v>37</v>
      </c>
      <c r="C135" s="21"/>
      <c r="D135" s="53"/>
      <c r="E135" s="19"/>
      <c r="F135" s="24"/>
      <c r="G135" s="32"/>
      <c r="H135" s="2"/>
    </row>
    <row r="136" spans="1:76" x14ac:dyDescent="0.25">
      <c r="A136" s="26" t="s">
        <v>149</v>
      </c>
      <c r="B136" s="20" t="s">
        <v>38</v>
      </c>
      <c r="C136" s="21"/>
      <c r="D136" s="53"/>
      <c r="E136" s="19"/>
      <c r="F136" s="24"/>
    </row>
    <row r="137" spans="1:76" x14ac:dyDescent="0.25">
      <c r="A137" s="55" t="s">
        <v>150</v>
      </c>
      <c r="B137" s="20" t="s">
        <v>40</v>
      </c>
      <c r="C137" s="21">
        <v>0.39837499999999998</v>
      </c>
      <c r="D137" s="21">
        <f>C137/8760*1000</f>
        <v>4.5476598173515979E-2</v>
      </c>
      <c r="E137" s="19"/>
      <c r="F137" s="24"/>
    </row>
    <row r="138" spans="1:76" x14ac:dyDescent="0.25">
      <c r="A138" s="26" t="s">
        <v>151</v>
      </c>
      <c r="B138" s="20" t="s">
        <v>42</v>
      </c>
      <c r="C138" s="21"/>
      <c r="D138" s="53"/>
      <c r="E138" s="24"/>
      <c r="F138" s="24"/>
    </row>
    <row r="139" spans="1:76" x14ac:dyDescent="0.25">
      <c r="A139" s="26"/>
      <c r="B139" s="20" t="s">
        <v>29</v>
      </c>
      <c r="C139" s="21"/>
      <c r="D139" s="54"/>
      <c r="E139" s="24"/>
      <c r="F139" s="24"/>
    </row>
    <row r="140" spans="1:76" x14ac:dyDescent="0.25">
      <c r="A140" s="26" t="s">
        <v>152</v>
      </c>
      <c r="B140" s="34" t="s">
        <v>44</v>
      </c>
      <c r="C140" s="21"/>
      <c r="D140" s="53"/>
      <c r="E140" s="24"/>
      <c r="F140" s="24"/>
    </row>
    <row r="141" spans="1:76" ht="30" x14ac:dyDescent="0.25">
      <c r="A141" s="26" t="s">
        <v>153</v>
      </c>
      <c r="B141" s="20" t="s">
        <v>154</v>
      </c>
      <c r="C141" s="21"/>
      <c r="D141" s="53"/>
      <c r="E141" s="24"/>
      <c r="F141" s="24"/>
    </row>
    <row r="142" spans="1:76" x14ac:dyDescent="0.25">
      <c r="A142" s="56"/>
      <c r="B142" s="57"/>
      <c r="C142" s="58">
        <f>C78-C84-C89-C90-C91-C92+C103+C76-C108-C112-C113-C116-C129-C133-C134-C137</f>
        <v>1.9899999999778428E-4</v>
      </c>
      <c r="D142" s="58">
        <f>D57+D78+D103-D87-D94-D84-D108-D111-D129-D132</f>
        <v>0</v>
      </c>
      <c r="E142" s="57"/>
    </row>
    <row r="143" spans="1:76" x14ac:dyDescent="0.25">
      <c r="A143" s="56"/>
      <c r="C143" s="59"/>
      <c r="D143" s="58"/>
    </row>
    <row r="144" spans="1:76" s="64" customFormat="1" ht="18.75" x14ac:dyDescent="0.3">
      <c r="A144" s="60"/>
      <c r="B144" s="61" t="s">
        <v>155</v>
      </c>
      <c r="C144" s="61"/>
      <c r="D144" s="61"/>
      <c r="E144" s="62" t="s">
        <v>156</v>
      </c>
      <c r="F144" s="62"/>
      <c r="G144" s="63"/>
      <c r="H144" s="61"/>
      <c r="I144" s="61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S144" s="61"/>
      <c r="AT144" s="60"/>
      <c r="AU144" s="60"/>
      <c r="AV144" s="60"/>
      <c r="AW144" s="61"/>
      <c r="AX144" s="61"/>
      <c r="AY144" s="61"/>
      <c r="AZ144" s="60"/>
      <c r="BA144" s="60"/>
      <c r="BB144" s="65"/>
      <c r="BC144" s="65"/>
      <c r="BD144" s="65"/>
      <c r="BE144" s="65"/>
      <c r="BF144" s="65"/>
      <c r="BG144" s="65"/>
      <c r="BH144" s="65"/>
      <c r="BI144" s="65"/>
      <c r="BJ144" s="61"/>
      <c r="BK144" s="65"/>
      <c r="BL144" s="65"/>
      <c r="BM144" s="65"/>
      <c r="BN144" s="65"/>
      <c r="BO144" s="65"/>
      <c r="BP144" s="65"/>
      <c r="BQ144" s="65"/>
      <c r="BR144" s="66" t="s">
        <v>157</v>
      </c>
      <c r="BS144" s="66"/>
      <c r="BT144" s="66"/>
      <c r="BU144" s="66"/>
      <c r="BV144" s="66"/>
      <c r="BW144" s="66"/>
      <c r="BX144" s="66"/>
    </row>
    <row r="145" spans="1:76" s="64" customFormat="1" ht="18.75" x14ac:dyDescent="0.3">
      <c r="A145" s="60"/>
      <c r="B145" s="61"/>
      <c r="C145" s="61"/>
      <c r="D145" s="61"/>
      <c r="E145" s="61"/>
      <c r="F145" s="61"/>
      <c r="G145" s="67"/>
      <c r="H145" s="61"/>
      <c r="I145" s="61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S145" s="61"/>
      <c r="AT145" s="60"/>
      <c r="AU145" s="60"/>
      <c r="AV145" s="60"/>
      <c r="AW145" s="61"/>
      <c r="AX145" s="61"/>
      <c r="AY145" s="61"/>
      <c r="AZ145" s="60"/>
      <c r="BA145" s="60"/>
      <c r="BB145" s="65"/>
      <c r="BC145" s="65"/>
      <c r="BD145" s="65"/>
      <c r="BE145" s="65"/>
      <c r="BF145" s="65"/>
      <c r="BG145" s="65"/>
      <c r="BH145" s="65"/>
      <c r="BI145" s="65"/>
      <c r="BJ145" s="61"/>
      <c r="BK145" s="65"/>
      <c r="BL145" s="65"/>
      <c r="BM145" s="65"/>
      <c r="BN145" s="65"/>
      <c r="BO145" s="65"/>
      <c r="BP145" s="65"/>
      <c r="BQ145" s="65"/>
      <c r="BR145" s="60"/>
      <c r="BS145" s="60"/>
      <c r="BT145" s="60"/>
      <c r="BU145" s="61"/>
      <c r="BV145" s="61"/>
      <c r="BW145" s="68"/>
      <c r="BX145" s="68"/>
    </row>
    <row r="146" spans="1:76" s="64" customFormat="1" ht="18.75" x14ac:dyDescent="0.3">
      <c r="A146" s="60"/>
      <c r="B146" s="61"/>
      <c r="C146" s="61"/>
      <c r="D146" s="61"/>
      <c r="E146" s="61"/>
      <c r="F146" s="61"/>
      <c r="G146" s="63"/>
      <c r="H146" s="61"/>
      <c r="I146" s="61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S146" s="61"/>
      <c r="AT146" s="60"/>
      <c r="AU146" s="60"/>
      <c r="AV146" s="60"/>
      <c r="AW146" s="61"/>
      <c r="AX146" s="61"/>
      <c r="AY146" s="61"/>
      <c r="AZ146" s="60"/>
      <c r="BA146" s="60"/>
      <c r="BB146" s="65"/>
      <c r="BC146" s="65"/>
      <c r="BD146" s="65"/>
      <c r="BE146" s="65"/>
      <c r="BF146" s="65"/>
      <c r="BG146" s="65"/>
      <c r="BH146" s="65"/>
      <c r="BI146" s="65"/>
      <c r="BJ146" s="61"/>
      <c r="BK146" s="65"/>
      <c r="BL146" s="65"/>
      <c r="BM146" s="65"/>
      <c r="BN146" s="65"/>
      <c r="BO146" s="65"/>
      <c r="BP146" s="65"/>
      <c r="BQ146" s="65"/>
      <c r="BR146" s="69" t="s">
        <v>158</v>
      </c>
      <c r="BS146" s="69"/>
      <c r="BT146" s="69"/>
      <c r="BU146" s="69"/>
      <c r="BV146" s="69"/>
      <c r="BW146" s="69"/>
      <c r="BX146" s="69"/>
    </row>
    <row r="147" spans="1:76" s="64" customFormat="1" ht="18.75" x14ac:dyDescent="0.3">
      <c r="A147" s="60"/>
      <c r="B147" s="70"/>
      <c r="C147" s="61"/>
      <c r="D147" s="61"/>
      <c r="E147" s="62"/>
      <c r="F147" s="62"/>
      <c r="G147" s="67"/>
      <c r="H147" s="61"/>
      <c r="I147" s="61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S147" s="61"/>
      <c r="AT147" s="60"/>
      <c r="AU147" s="60"/>
      <c r="AV147" s="60"/>
      <c r="AW147" s="61"/>
      <c r="AX147" s="61"/>
      <c r="AY147" s="61"/>
      <c r="AZ147" s="60"/>
      <c r="BA147" s="60"/>
      <c r="BB147" s="65"/>
      <c r="BC147" s="65"/>
      <c r="BD147" s="65"/>
      <c r="BE147" s="65"/>
      <c r="BF147" s="65"/>
      <c r="BG147" s="65"/>
      <c r="BH147" s="65"/>
      <c r="BI147" s="65"/>
      <c r="BJ147" s="61"/>
      <c r="BK147" s="65"/>
      <c r="BL147" s="65"/>
      <c r="BM147" s="65"/>
      <c r="BN147" s="65"/>
      <c r="BO147" s="65"/>
      <c r="BP147" s="65"/>
      <c r="BQ147" s="65"/>
      <c r="BR147" s="60"/>
      <c r="BS147" s="60"/>
      <c r="BT147" s="60"/>
      <c r="BU147" s="61"/>
      <c r="BV147" s="61"/>
      <c r="BW147" s="68"/>
      <c r="BX147" s="68"/>
    </row>
    <row r="148" spans="1:76" ht="18.75" x14ac:dyDescent="0.3">
      <c r="A148" s="71"/>
      <c r="B148" s="70"/>
      <c r="C148" s="72"/>
      <c r="D148" s="72"/>
      <c r="E148" s="71"/>
    </row>
    <row r="149" spans="1:76" ht="18.75" x14ac:dyDescent="0.3">
      <c r="B149" s="70"/>
      <c r="C149" s="73">
        <f>C57+C83-C84-C89-C90-C91-C92+C103-C108-C112-C113-C116-C129-C133-C134-C137</f>
        <v>1.9900000000844242E-4</v>
      </c>
    </row>
  </sheetData>
  <mergeCells count="8">
    <mergeCell ref="BR146:BX146"/>
    <mergeCell ref="E147:F147"/>
    <mergeCell ref="A3:B4"/>
    <mergeCell ref="E8:F8"/>
    <mergeCell ref="E9:F9"/>
    <mergeCell ref="A11:F11"/>
    <mergeCell ref="E144:F144"/>
    <mergeCell ref="BR144:BX1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2020-04-20T07:13:41Z</dcterms:modified>
</cp:coreProperties>
</file>